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4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<sst xmlns="http://schemas.openxmlformats.org/spreadsheetml/2006/main" count="194" uniqueCount="63">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</sst>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-1920</v>
      </c>
      <c r="C9" s="34">
        <f>C10+C11</f>
        <v>-1255</v>
      </c>
      <c r="D9" s="64">
        <f>IF(B9-C9=0,"-",(1-(B9/(B9-C9)))*-1)</f>
        <v>1.8872180451127818</v>
      </c>
      <c r="E9" s="34">
        <f>E10+E11</f>
        <v>-5357</v>
      </c>
      <c r="F9" s="64">
        <f>IF(B9-E9=0,"-",(1-(B9/(B9-E9)))*-1)</f>
        <v>-1.5586267093395403</v>
      </c>
      <c r="G9" s="34">
        <f>G10+G11</f>
        <v>-409</v>
      </c>
      <c r="H9" s="34">
        <f>H10+H11</f>
        <v>288</v>
      </c>
      <c r="I9" s="34">
        <f>I10+I11</f>
        <v>3733</v>
      </c>
      <c r="J9" s="34">
        <f>J10+J11</f>
        <v>697</v>
      </c>
      <c r="K9" s="34">
        <f>K10+K11</f>
        <v>8224</v>
      </c>
      <c r="L9" s="51">
        <f t="shared" ref="L9:L19" si="0">M9-N9</f>
        <v>-8.9312582972427599</v>
      </c>
      <c r="M9" s="55">
        <v>6.2890033975694726</v>
      </c>
      <c r="N9" s="55">
        <v>15.220261694812232</v>
      </c>
      <c r="O9" s="34">
        <f t="shared" ref="O9:W9" si="1">O10+O11</f>
        <v>-1511</v>
      </c>
      <c r="P9" s="34">
        <f t="shared" si="1"/>
        <v>3136</v>
      </c>
      <c r="Q9" s="34">
        <f t="shared" si="1"/>
        <v>16114</v>
      </c>
      <c r="R9" s="34">
        <f t="shared" si="1"/>
        <v>1904</v>
      </c>
      <c r="S9" s="34">
        <f t="shared" si="1"/>
        <v>1232</v>
      </c>
      <c r="T9" s="34">
        <f t="shared" si="1"/>
        <v>4647</v>
      </c>
      <c r="U9" s="34">
        <f t="shared" si="1"/>
        <v>16980</v>
      </c>
      <c r="V9" s="34">
        <f t="shared" si="1"/>
        <v>3415</v>
      </c>
      <c r="W9" s="34">
        <f t="shared" si="1"/>
        <v>1232</v>
      </c>
      <c r="X9" s="51">
        <v>-32.995431019887064</v>
      </c>
    </row>
    <row r="10" spans="1:24" ht="18.75" customHeight="1" x14ac:dyDescent="0.2">
      <c r="A10" s="6" t="s">
        <v>28</v>
      </c>
      <c r="B10" s="35">
        <f>B20+B21+B22+B23</f>
        <v>-1406</v>
      </c>
      <c r="C10" s="35">
        <f>C20+C21+C22+C23</f>
        <v>-919</v>
      </c>
      <c r="D10" s="65">
        <f t="shared" ref="D10:D38" si="2">IF(B10-C10=0,"-",(1-(B10/(B10-C10)))*-1)</f>
        <v>1.8870636550308006</v>
      </c>
      <c r="E10" s="35">
        <f>E20+E21+E22+E23</f>
        <v>-3147</v>
      </c>
      <c r="F10" s="65">
        <f t="shared" ref="F10:F38" si="3">IF(B10-E10=0,"-",(1-(B10/(B10-E10)))*-1)</f>
        <v>-1.8075818495117748</v>
      </c>
      <c r="G10" s="35">
        <f>G20+G21+G22+G23</f>
        <v>-232</v>
      </c>
      <c r="H10" s="35">
        <f>H20+H21+H22+H23</f>
        <v>229</v>
      </c>
      <c r="I10" s="35">
        <f>I20+I21+I22+I23</f>
        <v>2995</v>
      </c>
      <c r="J10" s="35">
        <f>J20+J21+J22+J23</f>
        <v>461</v>
      </c>
      <c r="K10" s="35">
        <f>K20+K21+K22+K23</f>
        <v>5611</v>
      </c>
      <c r="L10" s="48">
        <f t="shared" si="0"/>
        <v>-6.7188101771090443</v>
      </c>
      <c r="M10" s="56">
        <v>6.6319290110257354</v>
      </c>
      <c r="N10" s="56">
        <v>13.35073918813478</v>
      </c>
      <c r="O10" s="35">
        <f t="shared" ref="O10:W10" si="4">O20+O21+O22+O23</f>
        <v>-1174</v>
      </c>
      <c r="P10" s="35">
        <f t="shared" si="4"/>
        <v>2533</v>
      </c>
      <c r="Q10" s="35">
        <f t="shared" si="4"/>
        <v>12331</v>
      </c>
      <c r="R10" s="35">
        <f t="shared" si="4"/>
        <v>1659</v>
      </c>
      <c r="S10" s="35">
        <f t="shared" si="4"/>
        <v>874</v>
      </c>
      <c r="T10" s="35">
        <f t="shared" si="4"/>
        <v>3707</v>
      </c>
      <c r="U10" s="35">
        <f t="shared" si="4"/>
        <v>12862</v>
      </c>
      <c r="V10" s="35">
        <f t="shared" si="4"/>
        <v>2878</v>
      </c>
      <c r="W10" s="35">
        <f t="shared" si="4"/>
        <v>829</v>
      </c>
      <c r="X10" s="48">
        <v>-33.999496327267323</v>
      </c>
    </row>
    <row r="11" spans="1:24" ht="18.75" customHeight="1" x14ac:dyDescent="0.2">
      <c r="A11" s="2" t="s">
        <v>27</v>
      </c>
      <c r="B11" s="36">
        <f>B12+B13+B14+B15+B16</f>
        <v>-514</v>
      </c>
      <c r="C11" s="36">
        <f>C12+C13+C14+C15+C16</f>
        <v>-336</v>
      </c>
      <c r="D11" s="66">
        <f t="shared" si="2"/>
        <v>1.8876404494382024</v>
      </c>
      <c r="E11" s="36">
        <f>E12+E13+E14+E15+E16</f>
        <v>-2210</v>
      </c>
      <c r="F11" s="66">
        <f t="shared" si="3"/>
        <v>-1.3030660377358489</v>
      </c>
      <c r="G11" s="36">
        <f>G12+G13+G14+G15+G16</f>
        <v>-177</v>
      </c>
      <c r="H11" s="36">
        <f>H12+H13+H14+H15+H16</f>
        <v>59</v>
      </c>
      <c r="I11" s="36">
        <f>I12+I13+I14+I15+I16</f>
        <v>738</v>
      </c>
      <c r="J11" s="36">
        <f>J12+J13+J14+J15+J16</f>
        <v>236</v>
      </c>
      <c r="K11" s="36">
        <f>K12+K13+K14+K15+K16</f>
        <v>2613</v>
      </c>
      <c r="L11" s="50">
        <f t="shared" si="0"/>
        <v>-15.713365639717981</v>
      </c>
      <c r="M11" s="57">
        <v>5.2377885465726601</v>
      </c>
      <c r="N11" s="57">
        <v>20.951154186290641</v>
      </c>
      <c r="O11" s="36">
        <f t="shared" ref="O11:W11" si="5">O12+O13+O14+O15+O16</f>
        <v>-337</v>
      </c>
      <c r="P11" s="36">
        <f t="shared" si="5"/>
        <v>603</v>
      </c>
      <c r="Q11" s="36">
        <f t="shared" si="5"/>
        <v>3783</v>
      </c>
      <c r="R11" s="36">
        <f t="shared" si="5"/>
        <v>245</v>
      </c>
      <c r="S11" s="36">
        <f t="shared" si="5"/>
        <v>358</v>
      </c>
      <c r="T11" s="36">
        <f t="shared" si="5"/>
        <v>940</v>
      </c>
      <c r="U11" s="36">
        <f t="shared" si="5"/>
        <v>4118</v>
      </c>
      <c r="V11" s="36">
        <f t="shared" si="5"/>
        <v>537</v>
      </c>
      <c r="W11" s="36">
        <f t="shared" si="5"/>
        <v>403</v>
      </c>
      <c r="X11" s="53">
        <v>-29.917537969406553</v>
      </c>
    </row>
    <row r="12" spans="1:24" ht="18.75" customHeight="1" x14ac:dyDescent="0.2">
      <c r="A12" s="6" t="s">
        <v>26</v>
      </c>
      <c r="B12" s="35">
        <f>B24</f>
        <v>-22</v>
      </c>
      <c r="C12" s="35">
        <f>C24</f>
        <v>-8</v>
      </c>
      <c r="D12" s="65">
        <f t="shared" si="2"/>
        <v>0.5714285714285714</v>
      </c>
      <c r="E12" s="35">
        <f>E24</f>
        <v>-134</v>
      </c>
      <c r="F12" s="65">
        <f t="shared" si="3"/>
        <v>-1.1964285714285714</v>
      </c>
      <c r="G12" s="35">
        <f>G24</f>
        <v>-3</v>
      </c>
      <c r="H12" s="35">
        <f>H24</f>
        <v>5</v>
      </c>
      <c r="I12" s="35">
        <f>I24</f>
        <v>64</v>
      </c>
      <c r="J12" s="35">
        <f>J24</f>
        <v>8</v>
      </c>
      <c r="K12" s="35">
        <f>K24</f>
        <v>184</v>
      </c>
      <c r="L12" s="48">
        <f t="shared" si="0"/>
        <v>-3.3859835741143884</v>
      </c>
      <c r="M12" s="56">
        <v>5.6433059568573123</v>
      </c>
      <c r="N12" s="56">
        <v>9.0292895309717007</v>
      </c>
      <c r="O12" s="35">
        <f t="shared" ref="O12:W12" si="6">O24</f>
        <v>-19</v>
      </c>
      <c r="P12" s="35">
        <f t="shared" si="6"/>
        <v>46</v>
      </c>
      <c r="Q12" s="35">
        <f t="shared" si="6"/>
        <v>312</v>
      </c>
      <c r="R12" s="35">
        <f t="shared" si="6"/>
        <v>19</v>
      </c>
      <c r="S12" s="35">
        <f t="shared" si="6"/>
        <v>27</v>
      </c>
      <c r="T12" s="35">
        <f t="shared" si="6"/>
        <v>65</v>
      </c>
      <c r="U12" s="35">
        <f t="shared" si="6"/>
        <v>326</v>
      </c>
      <c r="V12" s="35">
        <f t="shared" si="6"/>
        <v>36</v>
      </c>
      <c r="W12" s="35">
        <f t="shared" si="6"/>
        <v>29</v>
      </c>
      <c r="X12" s="48">
        <v>-21.444562636057782</v>
      </c>
    </row>
    <row r="13" spans="1:24" ht="18.75" customHeight="1" x14ac:dyDescent="0.2">
      <c r="A13" s="4" t="s">
        <v>25</v>
      </c>
      <c r="B13" s="37">
        <f>B25+B26+B27</f>
        <v>-133</v>
      </c>
      <c r="C13" s="37">
        <f>C25+C26+C27</f>
        <v>-74</v>
      </c>
      <c r="D13" s="67">
        <f t="shared" si="2"/>
        <v>1.2542372881355934</v>
      </c>
      <c r="E13" s="37">
        <f>E25+E26+E27</f>
        <v>-592</v>
      </c>
      <c r="F13" s="67">
        <f t="shared" si="3"/>
        <v>-1.289760348583878</v>
      </c>
      <c r="G13" s="37">
        <f>G25+G26+G27</f>
        <v>-38</v>
      </c>
      <c r="H13" s="37">
        <f>H25+H26+H27</f>
        <v>7</v>
      </c>
      <c r="I13" s="37">
        <f>I25+I26+I27</f>
        <v>120</v>
      </c>
      <c r="J13" s="37">
        <f>J25+J26+J27</f>
        <v>45</v>
      </c>
      <c r="K13" s="37">
        <f>K25+K26+K27</f>
        <v>504</v>
      </c>
      <c r="L13" s="49">
        <f t="shared" si="0"/>
        <v>-18.851409574395792</v>
      </c>
      <c r="M13" s="58">
        <v>3.4726280794939615</v>
      </c>
      <c r="N13" s="58">
        <v>22.324037653889754</v>
      </c>
      <c r="O13" s="37">
        <f t="shared" ref="O13:W13" si="7">O25+O26+O27</f>
        <v>-95</v>
      </c>
      <c r="P13" s="37">
        <f t="shared" si="7"/>
        <v>83</v>
      </c>
      <c r="Q13" s="37">
        <f t="shared" si="7"/>
        <v>542</v>
      </c>
      <c r="R13" s="37">
        <f t="shared" si="7"/>
        <v>27</v>
      </c>
      <c r="S13" s="37">
        <f t="shared" si="7"/>
        <v>56</v>
      </c>
      <c r="T13" s="37">
        <f t="shared" si="7"/>
        <v>178</v>
      </c>
      <c r="U13" s="37">
        <f t="shared" si="7"/>
        <v>750</v>
      </c>
      <c r="V13" s="37">
        <f t="shared" si="7"/>
        <v>89</v>
      </c>
      <c r="W13" s="37">
        <f t="shared" si="7"/>
        <v>89</v>
      </c>
      <c r="X13" s="49">
        <v>-47.128523935989485</v>
      </c>
    </row>
    <row r="14" spans="1:24" ht="18.75" customHeight="1" x14ac:dyDescent="0.2">
      <c r="A14" s="4" t="s">
        <v>24</v>
      </c>
      <c r="B14" s="37">
        <f>B28+B29+B30+B31</f>
        <v>-220</v>
      </c>
      <c r="C14" s="37">
        <f>C28+C29+C30+C31</f>
        <v>-140</v>
      </c>
      <c r="D14" s="67">
        <f t="shared" si="2"/>
        <v>1.75</v>
      </c>
      <c r="E14" s="37">
        <f>E28+E29+E30+E31</f>
        <v>-776</v>
      </c>
      <c r="F14" s="67">
        <f t="shared" si="3"/>
        <v>-1.3956834532374101</v>
      </c>
      <c r="G14" s="37">
        <f>G28+G29+G30+G31</f>
        <v>-74</v>
      </c>
      <c r="H14" s="37">
        <f>H28+H29+H30+H31</f>
        <v>27</v>
      </c>
      <c r="I14" s="37">
        <f>I28+I29+I30+I31</f>
        <v>328</v>
      </c>
      <c r="J14" s="37">
        <f>J28+J29+J30+J31</f>
        <v>101</v>
      </c>
      <c r="K14" s="37">
        <f>K28+K29+K30+K31</f>
        <v>974</v>
      </c>
      <c r="L14" s="49">
        <f t="shared" si="0"/>
        <v>-17.132498084407842</v>
      </c>
      <c r="M14" s="58">
        <v>6.2510465983650221</v>
      </c>
      <c r="N14" s="58">
        <v>23.383544682772865</v>
      </c>
      <c r="O14" s="37">
        <f t="shared" ref="O14:W14" si="8">O28+O29+O30+O31</f>
        <v>-146</v>
      </c>
      <c r="P14" s="37">
        <f t="shared" si="8"/>
        <v>236</v>
      </c>
      <c r="Q14" s="37">
        <f t="shared" si="8"/>
        <v>1483</v>
      </c>
      <c r="R14" s="37">
        <f t="shared" si="8"/>
        <v>97</v>
      </c>
      <c r="S14" s="37">
        <f t="shared" si="8"/>
        <v>139</v>
      </c>
      <c r="T14" s="37">
        <f t="shared" si="8"/>
        <v>382</v>
      </c>
      <c r="U14" s="37">
        <f t="shared" si="8"/>
        <v>1613</v>
      </c>
      <c r="V14" s="37">
        <f t="shared" si="8"/>
        <v>230</v>
      </c>
      <c r="W14" s="37">
        <f t="shared" si="8"/>
        <v>152</v>
      </c>
      <c r="X14" s="49">
        <v>-33.801955680047904</v>
      </c>
    </row>
    <row r="15" spans="1:24" ht="18.75" customHeight="1" x14ac:dyDescent="0.2">
      <c r="A15" s="4" t="s">
        <v>23</v>
      </c>
      <c r="B15" s="37">
        <f>B32+B33+B34+B35</f>
        <v>-71</v>
      </c>
      <c r="C15" s="37">
        <f>C32+C33+C34+C35</f>
        <v>-75</v>
      </c>
      <c r="D15" s="67">
        <f t="shared" si="2"/>
        <v>-18.75</v>
      </c>
      <c r="E15" s="37">
        <f>E32+E33+E34+E35</f>
        <v>-452</v>
      </c>
      <c r="F15" s="67">
        <f t="shared" si="3"/>
        <v>-1.1863517060367454</v>
      </c>
      <c r="G15" s="37">
        <f>G32+G33+G34+G35</f>
        <v>-41</v>
      </c>
      <c r="H15" s="37">
        <f>H32+H33+H34+H35</f>
        <v>18</v>
      </c>
      <c r="I15" s="37">
        <f>I32+I33+I34+I35</f>
        <v>192</v>
      </c>
      <c r="J15" s="37">
        <f>J32+J33+J34+J35</f>
        <v>59</v>
      </c>
      <c r="K15" s="39">
        <f>K32+K33+K34+K35</f>
        <v>710</v>
      </c>
      <c r="L15" s="49">
        <f>M15-N15</f>
        <v>-12.528013273917708</v>
      </c>
      <c r="M15" s="58">
        <v>5.5001033885492374</v>
      </c>
      <c r="N15" s="58">
        <v>18.028116662466946</v>
      </c>
      <c r="O15" s="39">
        <f t="shared" ref="O15:W15" si="9">O32+O33+O34+O35</f>
        <v>-30</v>
      </c>
      <c r="P15" s="37">
        <f t="shared" si="9"/>
        <v>199</v>
      </c>
      <c r="Q15" s="37">
        <f t="shared" si="9"/>
        <v>1222</v>
      </c>
      <c r="R15" s="37">
        <f t="shared" si="9"/>
        <v>85</v>
      </c>
      <c r="S15" s="37">
        <f t="shared" si="9"/>
        <v>114</v>
      </c>
      <c r="T15" s="37">
        <f>T32+T33+T34+T35</f>
        <v>229</v>
      </c>
      <c r="U15" s="37">
        <f t="shared" si="9"/>
        <v>1156</v>
      </c>
      <c r="V15" s="37">
        <f t="shared" si="9"/>
        <v>137</v>
      </c>
      <c r="W15" s="37">
        <f t="shared" si="9"/>
        <v>92</v>
      </c>
      <c r="X15" s="49">
        <v>-9.1668389809153936</v>
      </c>
    </row>
    <row r="16" spans="1:24" ht="18.75" customHeight="1" x14ac:dyDescent="0.2">
      <c r="A16" s="2" t="s">
        <v>22</v>
      </c>
      <c r="B16" s="36">
        <f>B36+B37+B38</f>
        <v>-68</v>
      </c>
      <c r="C16" s="36">
        <f>C36+C37+C38</f>
        <v>-39</v>
      </c>
      <c r="D16" s="66">
        <f t="shared" si="2"/>
        <v>1.3448275862068964</v>
      </c>
      <c r="E16" s="36">
        <f>E36+E37+E38</f>
        <v>-256</v>
      </c>
      <c r="F16" s="66">
        <f t="shared" si="3"/>
        <v>-1.3617021276595744</v>
      </c>
      <c r="G16" s="36">
        <f>G36+G37+G38</f>
        <v>-21</v>
      </c>
      <c r="H16" s="36">
        <f>H36+H37+H38</f>
        <v>2</v>
      </c>
      <c r="I16" s="36">
        <f>I36+I37+I38</f>
        <v>34</v>
      </c>
      <c r="J16" s="36">
        <f>J36+J37+J38</f>
        <v>23</v>
      </c>
      <c r="K16" s="36">
        <f>K36+K37+K38</f>
        <v>241</v>
      </c>
      <c r="L16" s="50">
        <f t="shared" si="0"/>
        <v>-27.252073681927591</v>
      </c>
      <c r="M16" s="57">
        <v>2.5954355887550085</v>
      </c>
      <c r="N16" s="57">
        <v>29.8475092706826</v>
      </c>
      <c r="O16" s="36">
        <f t="shared" ref="O16:W16" si="10">O36+O37+O38</f>
        <v>-47</v>
      </c>
      <c r="P16" s="36">
        <f t="shared" si="10"/>
        <v>39</v>
      </c>
      <c r="Q16" s="36">
        <f t="shared" si="10"/>
        <v>224</v>
      </c>
      <c r="R16" s="36">
        <f t="shared" si="10"/>
        <v>17</v>
      </c>
      <c r="S16" s="36">
        <f t="shared" si="10"/>
        <v>22</v>
      </c>
      <c r="T16" s="36">
        <f t="shared" si="10"/>
        <v>86</v>
      </c>
      <c r="U16" s="36">
        <f t="shared" si="10"/>
        <v>273</v>
      </c>
      <c r="V16" s="36">
        <f t="shared" si="10"/>
        <v>45</v>
      </c>
      <c r="W16" s="36">
        <f t="shared" si="10"/>
        <v>41</v>
      </c>
      <c r="X16" s="53">
        <v>-60.992736335742705</v>
      </c>
    </row>
    <row r="17" spans="1:24" ht="18.75" customHeight="1" x14ac:dyDescent="0.2">
      <c r="A17" s="6" t="s">
        <v>21</v>
      </c>
      <c r="B17" s="35">
        <f>B12+B13+B20</f>
        <v>-785</v>
      </c>
      <c r="C17" s="35">
        <f>C12+C13+C20</f>
        <v>-451</v>
      </c>
      <c r="D17" s="65">
        <f t="shared" si="2"/>
        <v>1.3502994011976046</v>
      </c>
      <c r="E17" s="35">
        <f>E12+E13+E20</f>
        <v>-2181</v>
      </c>
      <c r="F17" s="65">
        <f t="shared" si="3"/>
        <v>-1.5623209169054442</v>
      </c>
      <c r="G17" s="35">
        <f>G12+G13+G20</f>
        <v>-154</v>
      </c>
      <c r="H17" s="35">
        <f>H12+H13+H20</f>
        <v>120</v>
      </c>
      <c r="I17" s="35">
        <f>I12+I13+I20</f>
        <v>1503</v>
      </c>
      <c r="J17" s="35">
        <f>J12+J13+J20</f>
        <v>274</v>
      </c>
      <c r="K17" s="35">
        <f>K12+K13+K20</f>
        <v>3198</v>
      </c>
      <c r="L17" s="48">
        <f t="shared" si="0"/>
        <v>-8.285661177631102</v>
      </c>
      <c r="M17" s="56">
        <v>6.4563593591930681</v>
      </c>
      <c r="N17" s="56">
        <v>14.742020536824169</v>
      </c>
      <c r="O17" s="35">
        <f t="shared" ref="O17:W17" si="11">O12+O13+O20</f>
        <v>-631</v>
      </c>
      <c r="P17" s="35">
        <f t="shared" si="11"/>
        <v>1094</v>
      </c>
      <c r="Q17" s="35">
        <f t="shared" si="11"/>
        <v>5555</v>
      </c>
      <c r="R17" s="35">
        <f t="shared" si="11"/>
        <v>694</v>
      </c>
      <c r="S17" s="35">
        <f t="shared" si="11"/>
        <v>400</v>
      </c>
      <c r="T17" s="35">
        <f t="shared" si="11"/>
        <v>1725</v>
      </c>
      <c r="U17" s="35">
        <f t="shared" si="11"/>
        <v>6041</v>
      </c>
      <c r="V17" s="35">
        <f t="shared" si="11"/>
        <v>1311</v>
      </c>
      <c r="W17" s="35">
        <f t="shared" si="11"/>
        <v>414</v>
      </c>
      <c r="X17" s="48">
        <v>-33.949689630423549</v>
      </c>
    </row>
    <row r="18" spans="1:24" ht="18.75" customHeight="1" x14ac:dyDescent="0.2">
      <c r="A18" s="4" t="s">
        <v>20</v>
      </c>
      <c r="B18" s="37">
        <f>B14+B22</f>
        <v>-368</v>
      </c>
      <c r="C18" s="37">
        <f>C14+C22</f>
        <v>-210</v>
      </c>
      <c r="D18" s="67">
        <f t="shared" si="2"/>
        <v>1.3291139240506329</v>
      </c>
      <c r="E18" s="37">
        <f>E14+E22</f>
        <v>-1411</v>
      </c>
      <c r="F18" s="67">
        <f t="shared" si="3"/>
        <v>-1.3528283796740173</v>
      </c>
      <c r="G18" s="37">
        <f>G14+G22</f>
        <v>-95</v>
      </c>
      <c r="H18" s="37">
        <f>H14+H22</f>
        <v>55</v>
      </c>
      <c r="I18" s="37">
        <f>I14+I22</f>
        <v>631</v>
      </c>
      <c r="J18" s="37">
        <f>J14+J22</f>
        <v>150</v>
      </c>
      <c r="K18" s="37">
        <f>K14+K22</f>
        <v>1707</v>
      </c>
      <c r="L18" s="49">
        <f t="shared" si="0"/>
        <v>-11.695281177494739</v>
      </c>
      <c r="M18" s="58">
        <v>6.7709522606548482</v>
      </c>
      <c r="N18" s="58">
        <v>18.466233438149587</v>
      </c>
      <c r="O18" s="37">
        <f t="shared" ref="O18:W18" si="12">O14+O22</f>
        <v>-273</v>
      </c>
      <c r="P18" s="37">
        <f t="shared" si="12"/>
        <v>500</v>
      </c>
      <c r="Q18" s="37">
        <f t="shared" si="12"/>
        <v>2806</v>
      </c>
      <c r="R18" s="37">
        <f t="shared" si="12"/>
        <v>228</v>
      </c>
      <c r="S18" s="37">
        <f t="shared" si="12"/>
        <v>272</v>
      </c>
      <c r="T18" s="37">
        <f t="shared" si="12"/>
        <v>773</v>
      </c>
      <c r="U18" s="37">
        <f t="shared" si="12"/>
        <v>3141</v>
      </c>
      <c r="V18" s="37">
        <f t="shared" si="12"/>
        <v>452</v>
      </c>
      <c r="W18" s="37">
        <f t="shared" si="12"/>
        <v>321</v>
      </c>
      <c r="X18" s="49">
        <v>-33.60854485743225</v>
      </c>
    </row>
    <row r="19" spans="1:24" ht="18.75" customHeight="1" x14ac:dyDescent="0.2">
      <c r="A19" s="2" t="s">
        <v>19</v>
      </c>
      <c r="B19" s="36">
        <f>B15+B16+B21+B23</f>
        <v>-767</v>
      </c>
      <c r="C19" s="36">
        <f>C15+C16+C21+C23</f>
        <v>-594</v>
      </c>
      <c r="D19" s="66">
        <f t="shared" si="2"/>
        <v>3.4335260115606934</v>
      </c>
      <c r="E19" s="36">
        <f>E15+E16+E21+E23</f>
        <v>-1765</v>
      </c>
      <c r="F19" s="66">
        <f t="shared" si="3"/>
        <v>-1.7685370741482966</v>
      </c>
      <c r="G19" s="36">
        <f>G15+G16+G21+G23</f>
        <v>-160</v>
      </c>
      <c r="H19" s="36">
        <f>H15+H16+H21+H23</f>
        <v>113</v>
      </c>
      <c r="I19" s="36">
        <f>I15+I16+I21+I23</f>
        <v>1599</v>
      </c>
      <c r="J19" s="36">
        <f>J15+J16+J21+J23</f>
        <v>273</v>
      </c>
      <c r="K19" s="38">
        <f>K15+K16+K21+K23</f>
        <v>3319</v>
      </c>
      <c r="L19" s="50">
        <f t="shared" si="0"/>
        <v>-8.383565340847916</v>
      </c>
      <c r="M19" s="57">
        <v>5.9208930219738418</v>
      </c>
      <c r="N19" s="57">
        <v>14.304458362821759</v>
      </c>
      <c r="O19" s="38">
        <f t="shared" ref="O19:W19" si="13">O15+O16+O21+O23</f>
        <v>-607</v>
      </c>
      <c r="P19" s="38">
        <f>P15+P16+P21+P23</f>
        <v>1542</v>
      </c>
      <c r="Q19" s="36">
        <f t="shared" si="13"/>
        <v>7753</v>
      </c>
      <c r="R19" s="36">
        <f t="shared" si="13"/>
        <v>982</v>
      </c>
      <c r="S19" s="36">
        <f t="shared" si="13"/>
        <v>560</v>
      </c>
      <c r="T19" s="36">
        <f t="shared" si="13"/>
        <v>2149</v>
      </c>
      <c r="U19" s="36">
        <f t="shared" si="13"/>
        <v>7798</v>
      </c>
      <c r="V19" s="36">
        <f t="shared" si="13"/>
        <v>1652</v>
      </c>
      <c r="W19" s="36">
        <f t="shared" si="13"/>
        <v>497</v>
      </c>
      <c r="X19" s="53">
        <v>-31.805151011841787</v>
      </c>
    </row>
    <row r="20" spans="1:24" ht="18.75" customHeight="1" x14ac:dyDescent="0.2">
      <c r="A20" s="5" t="s">
        <v>18</v>
      </c>
      <c r="B20" s="40">
        <f>G20+O20</f>
        <v>-630</v>
      </c>
      <c r="C20" s="40">
        <v>-369</v>
      </c>
      <c r="D20" s="68">
        <f t="shared" si="2"/>
        <v>1.4137931034482758</v>
      </c>
      <c r="E20" s="40">
        <f>I20-K20+Q20-U20</f>
        <v>-1455</v>
      </c>
      <c r="F20" s="68">
        <f t="shared" si="3"/>
        <v>-1.7636363636363637</v>
      </c>
      <c r="G20" s="40">
        <f>H20-J20</f>
        <v>-113</v>
      </c>
      <c r="H20" s="40">
        <v>108</v>
      </c>
      <c r="I20" s="40">
        <v>1319</v>
      </c>
      <c r="J20" s="40">
        <v>221</v>
      </c>
      <c r="K20" s="40">
        <v>2510</v>
      </c>
      <c r="L20" s="48">
        <f>M20-N20</f>
        <v>-7.2045392177943812</v>
      </c>
      <c r="M20" s="56">
        <v>6.8857542966530376</v>
      </c>
      <c r="N20" s="56">
        <v>14.090293514447419</v>
      </c>
      <c r="O20" s="40">
        <f>P20-T20</f>
        <v>-517</v>
      </c>
      <c r="P20" s="40">
        <f>R20+S20</f>
        <v>965</v>
      </c>
      <c r="Q20" s="41">
        <v>4701</v>
      </c>
      <c r="R20" s="41">
        <v>648</v>
      </c>
      <c r="S20" s="41">
        <v>317</v>
      </c>
      <c r="T20" s="41">
        <f>SUM(V20:W20)</f>
        <v>1482</v>
      </c>
      <c r="U20" s="41">
        <v>4965</v>
      </c>
      <c r="V20" s="41">
        <v>1186</v>
      </c>
      <c r="W20" s="41">
        <v>296</v>
      </c>
      <c r="X20" s="52">
        <v>-32.962360846015009</v>
      </c>
    </row>
    <row r="21" spans="1:24" ht="18.75" customHeight="1" x14ac:dyDescent="0.2">
      <c r="A21" s="3" t="s">
        <v>17</v>
      </c>
      <c r="B21" s="42">
        <f t="shared" ref="B21:B38" si="14">G21+O21</f>
        <v>-470</v>
      </c>
      <c r="C21" s="42">
        <v>-326</v>
      </c>
      <c r="D21" s="69">
        <f t="shared" si="2"/>
        <v>2.2638888888888888</v>
      </c>
      <c r="E21" s="42">
        <f t="shared" ref="E21:E38" si="15">I21-K21+Q21-U21</f>
        <v>-812</v>
      </c>
      <c r="F21" s="69">
        <f t="shared" si="3"/>
        <v>-2.3742690058479532</v>
      </c>
      <c r="G21" s="42">
        <f t="shared" ref="G21:G38" si="16">H21-J21</f>
        <v>-66</v>
      </c>
      <c r="H21" s="42">
        <v>78</v>
      </c>
      <c r="I21" s="42">
        <v>1173</v>
      </c>
      <c r="J21" s="42">
        <v>144</v>
      </c>
      <c r="K21" s="42">
        <v>1907</v>
      </c>
      <c r="L21" s="49">
        <f t="shared" ref="L21:L38" si="17">M21-N21</f>
        <v>-5.3488118044213273</v>
      </c>
      <c r="M21" s="58">
        <v>6.3213230415888439</v>
      </c>
      <c r="N21" s="58">
        <v>11.670134846010171</v>
      </c>
      <c r="O21" s="42">
        <f t="shared" ref="O21:O38" si="18">P21-T21</f>
        <v>-404</v>
      </c>
      <c r="P21" s="42">
        <f t="shared" ref="P21:P38" si="19">R21+S21</f>
        <v>1072</v>
      </c>
      <c r="Q21" s="42">
        <v>4988</v>
      </c>
      <c r="R21" s="42">
        <v>708</v>
      </c>
      <c r="S21" s="42">
        <v>364</v>
      </c>
      <c r="T21" s="42">
        <f t="shared" ref="T21:T38" si="20">SUM(V21:W21)</f>
        <v>1476</v>
      </c>
      <c r="U21" s="42">
        <v>5066</v>
      </c>
      <c r="V21" s="42">
        <v>1186</v>
      </c>
      <c r="W21" s="42">
        <v>290</v>
      </c>
      <c r="X21" s="49">
        <v>-32.741211651306301</v>
      </c>
    </row>
    <row r="22" spans="1:24" ht="18.75" customHeight="1" x14ac:dyDescent="0.2">
      <c r="A22" s="3" t="s">
        <v>16</v>
      </c>
      <c r="B22" s="42">
        <f t="shared" si="14"/>
        <v>-148</v>
      </c>
      <c r="C22" s="42">
        <v>-70</v>
      </c>
      <c r="D22" s="69">
        <f t="shared" si="2"/>
        <v>0.89743589743589736</v>
      </c>
      <c r="E22" s="42">
        <f t="shared" si="15"/>
        <v>-635</v>
      </c>
      <c r="F22" s="69">
        <f t="shared" si="3"/>
        <v>-1.3039014373716633</v>
      </c>
      <c r="G22" s="42">
        <f t="shared" si="16"/>
        <v>-21</v>
      </c>
      <c r="H22" s="42">
        <v>28</v>
      </c>
      <c r="I22" s="42">
        <v>303</v>
      </c>
      <c r="J22" s="42">
        <v>49</v>
      </c>
      <c r="K22" s="42">
        <v>733</v>
      </c>
      <c r="L22" s="49">
        <f t="shared" si="17"/>
        <v>-5.5210017755080711</v>
      </c>
      <c r="M22" s="58">
        <v>7.3613357006774303</v>
      </c>
      <c r="N22" s="58">
        <v>12.882337476185501</v>
      </c>
      <c r="O22" s="42">
        <f t="shared" si="18"/>
        <v>-127</v>
      </c>
      <c r="P22" s="42">
        <f t="shared" si="19"/>
        <v>264</v>
      </c>
      <c r="Q22" s="42">
        <v>1323</v>
      </c>
      <c r="R22" s="42">
        <v>131</v>
      </c>
      <c r="S22" s="42">
        <v>133</v>
      </c>
      <c r="T22" s="42">
        <f t="shared" si="20"/>
        <v>391</v>
      </c>
      <c r="U22" s="42">
        <v>1528</v>
      </c>
      <c r="V22" s="42">
        <v>222</v>
      </c>
      <c r="W22" s="42">
        <v>169</v>
      </c>
      <c r="X22" s="49">
        <v>-33.388915499501209</v>
      </c>
    </row>
    <row r="23" spans="1:24" ht="18.75" customHeight="1" x14ac:dyDescent="0.2">
      <c r="A23" s="1" t="s">
        <v>15</v>
      </c>
      <c r="B23" s="43">
        <f t="shared" si="14"/>
        <v>-158</v>
      </c>
      <c r="C23" s="43">
        <v>-154</v>
      </c>
      <c r="D23" s="70">
        <f t="shared" si="2"/>
        <v>38.5</v>
      </c>
      <c r="E23" s="43">
        <f t="shared" si="15"/>
        <v>-245</v>
      </c>
      <c r="F23" s="70">
        <f t="shared" si="3"/>
        <v>-2.8160919540229887</v>
      </c>
      <c r="G23" s="43">
        <f t="shared" si="16"/>
        <v>-32</v>
      </c>
      <c r="H23" s="43">
        <v>15</v>
      </c>
      <c r="I23" s="43">
        <v>200</v>
      </c>
      <c r="J23" s="43">
        <v>47</v>
      </c>
      <c r="K23" s="44">
        <v>461</v>
      </c>
      <c r="L23" s="50">
        <f t="shared" si="17"/>
        <v>-11.840798037347174</v>
      </c>
      <c r="M23" s="57">
        <v>5.5503740800064891</v>
      </c>
      <c r="N23" s="57">
        <v>17.391172117353662</v>
      </c>
      <c r="O23" s="44">
        <f t="shared" si="18"/>
        <v>-126</v>
      </c>
      <c r="P23" s="44">
        <f t="shared" si="19"/>
        <v>232</v>
      </c>
      <c r="Q23" s="43">
        <v>1319</v>
      </c>
      <c r="R23" s="43">
        <v>172</v>
      </c>
      <c r="S23" s="43">
        <v>60</v>
      </c>
      <c r="T23" s="43">
        <f t="shared" si="20"/>
        <v>358</v>
      </c>
      <c r="U23" s="43">
        <v>1303</v>
      </c>
      <c r="V23" s="43">
        <v>284</v>
      </c>
      <c r="W23" s="43">
        <v>74</v>
      </c>
      <c r="X23" s="54">
        <v>-46.623142272054508</v>
      </c>
    </row>
    <row r="24" spans="1:24" ht="18.75" customHeight="1" x14ac:dyDescent="0.2">
      <c r="A24" s="7" t="s">
        <v>14</v>
      </c>
      <c r="B24" s="45">
        <f t="shared" si="14"/>
        <v>-22</v>
      </c>
      <c r="C24" s="45">
        <v>-8</v>
      </c>
      <c r="D24" s="71">
        <f t="shared" si="2"/>
        <v>0.5714285714285714</v>
      </c>
      <c r="E24" s="40">
        <f t="shared" si="15"/>
        <v>-134</v>
      </c>
      <c r="F24" s="71">
        <f t="shared" si="3"/>
        <v>-1.1964285714285714</v>
      </c>
      <c r="G24" s="40">
        <f t="shared" si="16"/>
        <v>-3</v>
      </c>
      <c r="H24" s="45">
        <v>5</v>
      </c>
      <c r="I24" s="45">
        <v>64</v>
      </c>
      <c r="J24" s="45">
        <v>8</v>
      </c>
      <c r="K24" s="46">
        <v>184</v>
      </c>
      <c r="L24" s="51">
        <f t="shared" si="17"/>
        <v>-3.3859835741143884</v>
      </c>
      <c r="M24" s="55">
        <v>5.6433059568573123</v>
      </c>
      <c r="N24" s="55">
        <v>9.0292895309717007</v>
      </c>
      <c r="O24" s="40">
        <f t="shared" si="18"/>
        <v>-19</v>
      </c>
      <c r="P24" s="45">
        <f t="shared" si="19"/>
        <v>46</v>
      </c>
      <c r="Q24" s="45">
        <v>312</v>
      </c>
      <c r="R24" s="45">
        <v>19</v>
      </c>
      <c r="S24" s="45">
        <v>27</v>
      </c>
      <c r="T24" s="45">
        <f t="shared" si="20"/>
        <v>65</v>
      </c>
      <c r="U24" s="45">
        <v>326</v>
      </c>
      <c r="V24" s="45">
        <v>36</v>
      </c>
      <c r="W24" s="45">
        <v>29</v>
      </c>
      <c r="X24" s="51">
        <v>-21.444562636057782</v>
      </c>
    </row>
    <row r="25" spans="1:24" ht="18.75" customHeight="1" x14ac:dyDescent="0.2">
      <c r="A25" s="5" t="s">
        <v>13</v>
      </c>
      <c r="B25" s="40">
        <f t="shared" si="14"/>
        <v>-15</v>
      </c>
      <c r="C25" s="40">
        <v>-9</v>
      </c>
      <c r="D25" s="68">
        <f t="shared" si="2"/>
        <v>1.5</v>
      </c>
      <c r="E25" s="40">
        <f t="shared" si="15"/>
        <v>-95</v>
      </c>
      <c r="F25" s="68">
        <f t="shared" si="3"/>
        <v>-1.1875</v>
      </c>
      <c r="G25" s="40">
        <f t="shared" si="16"/>
        <v>-3</v>
      </c>
      <c r="H25" s="40">
        <v>1</v>
      </c>
      <c r="I25" s="40">
        <v>14</v>
      </c>
      <c r="J25" s="40">
        <v>4</v>
      </c>
      <c r="K25" s="40">
        <v>67</v>
      </c>
      <c r="L25" s="48">
        <f t="shared" si="17"/>
        <v>-13.559531917528325</v>
      </c>
      <c r="M25" s="56">
        <v>4.5198439725094417</v>
      </c>
      <c r="N25" s="56">
        <v>18.079375890037767</v>
      </c>
      <c r="O25" s="40">
        <f t="shared" si="18"/>
        <v>-12</v>
      </c>
      <c r="P25" s="40">
        <f t="shared" si="19"/>
        <v>8</v>
      </c>
      <c r="Q25" s="40">
        <v>40</v>
      </c>
      <c r="R25" s="40">
        <v>1</v>
      </c>
      <c r="S25" s="40">
        <v>7</v>
      </c>
      <c r="T25" s="40">
        <f t="shared" si="20"/>
        <v>20</v>
      </c>
      <c r="U25" s="40">
        <v>82</v>
      </c>
      <c r="V25" s="40">
        <v>7</v>
      </c>
      <c r="W25" s="40">
        <v>13</v>
      </c>
      <c r="X25" s="52">
        <v>-54.238127670113315</v>
      </c>
    </row>
    <row r="26" spans="1:24" ht="18.75" customHeight="1" x14ac:dyDescent="0.2">
      <c r="A26" s="3" t="s">
        <v>12</v>
      </c>
      <c r="B26" s="42">
        <f t="shared" si="14"/>
        <v>-49</v>
      </c>
      <c r="C26" s="42">
        <v>-32</v>
      </c>
      <c r="D26" s="69">
        <f t="shared" si="2"/>
        <v>1.8823529411764706</v>
      </c>
      <c r="E26" s="42">
        <f t="shared" si="15"/>
        <v>-154</v>
      </c>
      <c r="F26" s="69">
        <f t="shared" si="3"/>
        <v>-1.4666666666666668</v>
      </c>
      <c r="G26" s="42">
        <f t="shared" si="16"/>
        <v>-14</v>
      </c>
      <c r="H26" s="42">
        <v>0</v>
      </c>
      <c r="I26" s="42">
        <v>15</v>
      </c>
      <c r="J26" s="42">
        <v>14</v>
      </c>
      <c r="K26" s="42">
        <v>139</v>
      </c>
      <c r="L26" s="49">
        <f t="shared" si="17"/>
        <v>-27.491445910176676</v>
      </c>
      <c r="M26" s="58">
        <v>0</v>
      </c>
      <c r="N26" s="58">
        <v>27.491445910176676</v>
      </c>
      <c r="O26" s="42">
        <f t="shared" si="18"/>
        <v>-35</v>
      </c>
      <c r="P26" s="42">
        <f t="shared" si="19"/>
        <v>25</v>
      </c>
      <c r="Q26" s="42">
        <v>202</v>
      </c>
      <c r="R26" s="42">
        <v>11</v>
      </c>
      <c r="S26" s="42">
        <v>14</v>
      </c>
      <c r="T26" s="42">
        <f t="shared" si="20"/>
        <v>60</v>
      </c>
      <c r="U26" s="42">
        <v>232</v>
      </c>
      <c r="V26" s="42">
        <v>33</v>
      </c>
      <c r="W26" s="42">
        <v>27</v>
      </c>
      <c r="X26" s="49">
        <v>-68.728614775441713</v>
      </c>
    </row>
    <row r="27" spans="1:24" ht="18.75" customHeight="1" x14ac:dyDescent="0.2">
      <c r="A27" s="1" t="s">
        <v>11</v>
      </c>
      <c r="B27" s="43">
        <f t="shared" si="14"/>
        <v>-69</v>
      </c>
      <c r="C27" s="43">
        <v>-33</v>
      </c>
      <c r="D27" s="70">
        <f t="shared" si="2"/>
        <v>0.91666666666666674</v>
      </c>
      <c r="E27" s="43">
        <f t="shared" si="15"/>
        <v>-343</v>
      </c>
      <c r="F27" s="70">
        <f t="shared" si="3"/>
        <v>-1.2518248175182483</v>
      </c>
      <c r="G27" s="43">
        <f t="shared" si="16"/>
        <v>-21</v>
      </c>
      <c r="H27" s="43">
        <v>6</v>
      </c>
      <c r="I27" s="43">
        <v>91</v>
      </c>
      <c r="J27" s="44">
        <v>27</v>
      </c>
      <c r="K27" s="44">
        <v>298</v>
      </c>
      <c r="L27" s="50">
        <f t="shared" si="17"/>
        <v>-16.338998514248924</v>
      </c>
      <c r="M27" s="57">
        <v>4.6682852897854081</v>
      </c>
      <c r="N27" s="57">
        <v>21.007283804034333</v>
      </c>
      <c r="O27" s="44">
        <f t="shared" si="18"/>
        <v>-48</v>
      </c>
      <c r="P27" s="44">
        <f t="shared" si="19"/>
        <v>50</v>
      </c>
      <c r="Q27" s="47">
        <v>300</v>
      </c>
      <c r="R27" s="47">
        <v>15</v>
      </c>
      <c r="S27" s="47">
        <v>35</v>
      </c>
      <c r="T27" s="47">
        <f t="shared" si="20"/>
        <v>98</v>
      </c>
      <c r="U27" s="47">
        <v>436</v>
      </c>
      <c r="V27" s="47">
        <v>49</v>
      </c>
      <c r="W27" s="47">
        <v>49</v>
      </c>
      <c r="X27" s="54">
        <v>-37.346282318283265</v>
      </c>
    </row>
    <row r="28" spans="1:24" ht="18.75" customHeight="1" x14ac:dyDescent="0.2">
      <c r="A28" s="5" t="s">
        <v>10</v>
      </c>
      <c r="B28" s="40">
        <f t="shared" si="14"/>
        <v>-32</v>
      </c>
      <c r="C28" s="40">
        <v>-29</v>
      </c>
      <c r="D28" s="68">
        <f t="shared" si="2"/>
        <v>9.6666666666666661</v>
      </c>
      <c r="E28" s="40">
        <f t="shared" si="15"/>
        <v>-132</v>
      </c>
      <c r="F28" s="68">
        <f t="shared" si="3"/>
        <v>-1.32</v>
      </c>
      <c r="G28" s="40">
        <f>H28-J28</f>
        <v>-11</v>
      </c>
      <c r="H28" s="40">
        <v>0</v>
      </c>
      <c r="I28" s="40">
        <v>17</v>
      </c>
      <c r="J28" s="40">
        <v>11</v>
      </c>
      <c r="K28" s="40">
        <v>132</v>
      </c>
      <c r="L28" s="48">
        <f t="shared" si="17"/>
        <v>-22.706193729358006</v>
      </c>
      <c r="M28" s="56">
        <v>0</v>
      </c>
      <c r="N28" s="56">
        <v>22.706193729358006</v>
      </c>
      <c r="O28" s="40">
        <f t="shared" si="18"/>
        <v>-21</v>
      </c>
      <c r="P28" s="40">
        <f t="shared" si="19"/>
        <v>21</v>
      </c>
      <c r="Q28" s="40">
        <v>132</v>
      </c>
      <c r="R28" s="40">
        <v>8</v>
      </c>
      <c r="S28" s="40">
        <v>13</v>
      </c>
      <c r="T28" s="40">
        <f t="shared" si="20"/>
        <v>42</v>
      </c>
      <c r="U28" s="40">
        <v>149</v>
      </c>
      <c r="V28" s="40">
        <v>29</v>
      </c>
      <c r="W28" s="40">
        <v>13</v>
      </c>
      <c r="X28" s="48">
        <v>-43.348188028774373</v>
      </c>
    </row>
    <row r="29" spans="1:24" ht="18.75" customHeight="1" x14ac:dyDescent="0.2">
      <c r="A29" s="3" t="s">
        <v>9</v>
      </c>
      <c r="B29" s="42">
        <f t="shared" si="14"/>
        <v>-46</v>
      </c>
      <c r="C29" s="42">
        <v>-12</v>
      </c>
      <c r="D29" s="69">
        <f t="shared" si="2"/>
        <v>0.35294117647058831</v>
      </c>
      <c r="E29" s="42">
        <f t="shared" si="15"/>
        <v>-179</v>
      </c>
      <c r="F29" s="69">
        <f t="shared" si="3"/>
        <v>-1.3458646616541352</v>
      </c>
      <c r="G29" s="42">
        <f t="shared" si="16"/>
        <v>-16</v>
      </c>
      <c r="H29" s="42">
        <v>13</v>
      </c>
      <c r="I29" s="42">
        <v>140</v>
      </c>
      <c r="J29" s="42">
        <v>29</v>
      </c>
      <c r="K29" s="42">
        <v>310</v>
      </c>
      <c r="L29" s="49">
        <f t="shared" si="17"/>
        <v>-11.993830570713282</v>
      </c>
      <c r="M29" s="58">
        <v>9.7449873387045436</v>
      </c>
      <c r="N29" s="58">
        <v>21.738817909417826</v>
      </c>
      <c r="O29" s="41">
        <f t="shared" si="18"/>
        <v>-30</v>
      </c>
      <c r="P29" s="41">
        <f t="shared" si="19"/>
        <v>90</v>
      </c>
      <c r="Q29" s="42">
        <v>512</v>
      </c>
      <c r="R29" s="42">
        <v>22</v>
      </c>
      <c r="S29" s="42">
        <v>68</v>
      </c>
      <c r="T29" s="42">
        <f t="shared" si="20"/>
        <v>120</v>
      </c>
      <c r="U29" s="42">
        <v>521</v>
      </c>
      <c r="V29" s="42">
        <v>74</v>
      </c>
      <c r="W29" s="42">
        <v>46</v>
      </c>
      <c r="X29" s="49">
        <v>-22.488432320087412</v>
      </c>
    </row>
    <row r="30" spans="1:24" ht="18.75" customHeight="1" x14ac:dyDescent="0.2">
      <c r="A30" s="3" t="s">
        <v>8</v>
      </c>
      <c r="B30" s="42">
        <f t="shared" si="14"/>
        <v>-94</v>
      </c>
      <c r="C30" s="42">
        <v>-64</v>
      </c>
      <c r="D30" s="69">
        <f t="shared" si="2"/>
        <v>2.1333333333333333</v>
      </c>
      <c r="E30" s="42">
        <f t="shared" si="15"/>
        <v>-311</v>
      </c>
      <c r="F30" s="69">
        <f t="shared" si="3"/>
        <v>-1.4331797235023043</v>
      </c>
      <c r="G30" s="42">
        <f t="shared" si="16"/>
        <v>-34</v>
      </c>
      <c r="H30" s="42">
        <v>5</v>
      </c>
      <c r="I30" s="42">
        <v>84</v>
      </c>
      <c r="J30" s="42">
        <v>39</v>
      </c>
      <c r="K30" s="42">
        <v>313</v>
      </c>
      <c r="L30" s="52">
        <f t="shared" si="17"/>
        <v>-25.745873087990311</v>
      </c>
      <c r="M30" s="59">
        <v>3.786157807057398</v>
      </c>
      <c r="N30" s="59">
        <v>29.532030895047708</v>
      </c>
      <c r="O30" s="42">
        <f t="shared" si="18"/>
        <v>-60</v>
      </c>
      <c r="P30" s="42">
        <f t="shared" si="19"/>
        <v>60</v>
      </c>
      <c r="Q30" s="42">
        <v>458</v>
      </c>
      <c r="R30" s="42">
        <v>35</v>
      </c>
      <c r="S30" s="42">
        <v>25</v>
      </c>
      <c r="T30" s="42">
        <f t="shared" si="20"/>
        <v>120</v>
      </c>
      <c r="U30" s="42">
        <v>540</v>
      </c>
      <c r="V30" s="42">
        <v>69</v>
      </c>
      <c r="W30" s="42">
        <v>51</v>
      </c>
      <c r="X30" s="49">
        <v>-45.433893684688783</v>
      </c>
    </row>
    <row r="31" spans="1:24" ht="18.75" customHeight="1" x14ac:dyDescent="0.2">
      <c r="A31" s="1" t="s">
        <v>7</v>
      </c>
      <c r="B31" s="43">
        <f t="shared" si="14"/>
        <v>-48</v>
      </c>
      <c r="C31" s="43">
        <v>-35</v>
      </c>
      <c r="D31" s="70">
        <f t="shared" si="2"/>
        <v>2.6923076923076925</v>
      </c>
      <c r="E31" s="43">
        <f t="shared" si="15"/>
        <v>-154</v>
      </c>
      <c r="F31" s="70">
        <f t="shared" si="3"/>
        <v>-1.4528301886792452</v>
      </c>
      <c r="G31" s="43">
        <f t="shared" si="16"/>
        <v>-13</v>
      </c>
      <c r="H31" s="43">
        <v>9</v>
      </c>
      <c r="I31" s="43">
        <v>87</v>
      </c>
      <c r="J31" s="43">
        <v>22</v>
      </c>
      <c r="K31" s="44">
        <v>219</v>
      </c>
      <c r="L31" s="50">
        <f t="shared" si="17"/>
        <v>-11.015005478485339</v>
      </c>
      <c r="M31" s="57">
        <v>7.6257730235667722</v>
      </c>
      <c r="N31" s="57">
        <v>18.640778502052111</v>
      </c>
      <c r="O31" s="43">
        <f t="shared" si="18"/>
        <v>-35</v>
      </c>
      <c r="P31" s="43">
        <f t="shared" si="19"/>
        <v>65</v>
      </c>
      <c r="Q31" s="43">
        <v>381</v>
      </c>
      <c r="R31" s="43">
        <v>32</v>
      </c>
      <c r="S31" s="43">
        <v>33</v>
      </c>
      <c r="T31" s="43">
        <f t="shared" si="20"/>
        <v>100</v>
      </c>
      <c r="U31" s="43">
        <v>403</v>
      </c>
      <c r="V31" s="43">
        <v>58</v>
      </c>
      <c r="W31" s="43">
        <v>42</v>
      </c>
      <c r="X31" s="53">
        <v>-29.655783980537457</v>
      </c>
    </row>
    <row r="32" spans="1:24" ht="18.75" customHeight="1" x14ac:dyDescent="0.2">
      <c r="A32" s="5" t="s">
        <v>6</v>
      </c>
      <c r="B32" s="40">
        <f t="shared" si="14"/>
        <v>-1</v>
      </c>
      <c r="C32" s="40">
        <v>-13</v>
      </c>
      <c r="D32" s="68">
        <f t="shared" si="2"/>
        <v>-1.0833333333333333</v>
      </c>
      <c r="E32" s="40">
        <f t="shared" si="15"/>
        <v>28</v>
      </c>
      <c r="F32" s="68">
        <f t="shared" si="3"/>
        <v>-0.96551724137931039</v>
      </c>
      <c r="G32" s="40">
        <f t="shared" si="16"/>
        <v>2</v>
      </c>
      <c r="H32" s="40">
        <v>2</v>
      </c>
      <c r="I32" s="40">
        <v>27</v>
      </c>
      <c r="J32" s="40">
        <v>0</v>
      </c>
      <c r="K32" s="40">
        <v>49</v>
      </c>
      <c r="L32" s="48">
        <f t="shared" si="17"/>
        <v>6.5961868618415096</v>
      </c>
      <c r="M32" s="56">
        <v>6.5961868618415096</v>
      </c>
      <c r="N32" s="56">
        <v>0</v>
      </c>
      <c r="O32" s="40">
        <f t="shared" si="18"/>
        <v>-3</v>
      </c>
      <c r="P32" s="40">
        <f t="shared" si="19"/>
        <v>25</v>
      </c>
      <c r="Q32" s="41">
        <v>184</v>
      </c>
      <c r="R32" s="41">
        <v>12</v>
      </c>
      <c r="S32" s="41">
        <v>13</v>
      </c>
      <c r="T32" s="41">
        <f t="shared" si="20"/>
        <v>28</v>
      </c>
      <c r="U32" s="41">
        <v>134</v>
      </c>
      <c r="V32" s="41">
        <v>21</v>
      </c>
      <c r="W32" s="41">
        <v>7</v>
      </c>
      <c r="X32" s="52">
        <v>-9.8942802927622751</v>
      </c>
    </row>
    <row r="33" spans="1:24" ht="18.75" customHeight="1" x14ac:dyDescent="0.2">
      <c r="A33" s="3" t="s">
        <v>5</v>
      </c>
      <c r="B33" s="42">
        <f t="shared" si="14"/>
        <v>-52</v>
      </c>
      <c r="C33" s="42">
        <v>-47</v>
      </c>
      <c r="D33" s="69">
        <f t="shared" si="2"/>
        <v>9.4</v>
      </c>
      <c r="E33" s="42">
        <f t="shared" si="15"/>
        <v>-256</v>
      </c>
      <c r="F33" s="69">
        <f t="shared" si="3"/>
        <v>-1.2549019607843137</v>
      </c>
      <c r="G33" s="42">
        <f t="shared" si="16"/>
        <v>-23</v>
      </c>
      <c r="H33" s="42">
        <v>5</v>
      </c>
      <c r="I33" s="42">
        <v>66</v>
      </c>
      <c r="J33" s="42">
        <v>28</v>
      </c>
      <c r="K33" s="42">
        <v>334</v>
      </c>
      <c r="L33" s="49">
        <f t="shared" si="17"/>
        <v>-18.500235798121551</v>
      </c>
      <c r="M33" s="58">
        <v>4.0217903908959887</v>
      </c>
      <c r="N33" s="58">
        <v>22.522026189017538</v>
      </c>
      <c r="O33" s="42">
        <f t="shared" si="18"/>
        <v>-29</v>
      </c>
      <c r="P33" s="42">
        <f t="shared" si="19"/>
        <v>61</v>
      </c>
      <c r="Q33" s="42">
        <v>468</v>
      </c>
      <c r="R33" s="42">
        <v>26</v>
      </c>
      <c r="S33" s="42">
        <v>35</v>
      </c>
      <c r="T33" s="42">
        <f t="shared" si="20"/>
        <v>90</v>
      </c>
      <c r="U33" s="42">
        <v>456</v>
      </c>
      <c r="V33" s="42">
        <v>58</v>
      </c>
      <c r="W33" s="42">
        <v>32</v>
      </c>
      <c r="X33" s="49">
        <v>-23.32638426719673</v>
      </c>
    </row>
    <row r="34" spans="1:24" ht="18.75" customHeight="1" x14ac:dyDescent="0.2">
      <c r="A34" s="3" t="s">
        <v>4</v>
      </c>
      <c r="B34" s="42">
        <f t="shared" si="14"/>
        <v>5</v>
      </c>
      <c r="C34" s="42">
        <v>13</v>
      </c>
      <c r="D34" s="69">
        <f t="shared" si="2"/>
        <v>-1.625</v>
      </c>
      <c r="E34" s="42">
        <f t="shared" si="15"/>
        <v>-50</v>
      </c>
      <c r="F34" s="69">
        <f t="shared" si="3"/>
        <v>-0.90909090909090906</v>
      </c>
      <c r="G34" s="42">
        <f t="shared" si="16"/>
        <v>-11</v>
      </c>
      <c r="H34" s="42">
        <v>4</v>
      </c>
      <c r="I34" s="42">
        <v>43</v>
      </c>
      <c r="J34" s="42">
        <v>15</v>
      </c>
      <c r="K34" s="42">
        <v>152</v>
      </c>
      <c r="L34" s="49">
        <f t="shared" si="17"/>
        <v>-12.907726632674715</v>
      </c>
      <c r="M34" s="58">
        <v>4.6937187755180769</v>
      </c>
      <c r="N34" s="58">
        <v>17.601445408192792</v>
      </c>
      <c r="O34" s="42">
        <f>P34-T34</f>
        <v>16</v>
      </c>
      <c r="P34" s="42">
        <f t="shared" si="19"/>
        <v>64</v>
      </c>
      <c r="Q34" s="42">
        <v>321</v>
      </c>
      <c r="R34" s="42">
        <v>26</v>
      </c>
      <c r="S34" s="42">
        <v>38</v>
      </c>
      <c r="T34" s="42">
        <f t="shared" si="20"/>
        <v>48</v>
      </c>
      <c r="U34" s="42">
        <v>262</v>
      </c>
      <c r="V34" s="42">
        <v>26</v>
      </c>
      <c r="W34" s="42">
        <v>22</v>
      </c>
      <c r="X34" s="49">
        <v>18.774875102072308</v>
      </c>
    </row>
    <row r="35" spans="1:24" ht="18.75" customHeight="1" x14ac:dyDescent="0.2">
      <c r="A35" s="1" t="s">
        <v>3</v>
      </c>
      <c r="B35" s="43">
        <f t="shared" si="14"/>
        <v>-23</v>
      </c>
      <c r="C35" s="43">
        <v>-28</v>
      </c>
      <c r="D35" s="70">
        <f t="shared" si="2"/>
        <v>-5.6</v>
      </c>
      <c r="E35" s="43">
        <f t="shared" si="15"/>
        <v>-174</v>
      </c>
      <c r="F35" s="70">
        <f t="shared" si="3"/>
        <v>-1.1523178807947021</v>
      </c>
      <c r="G35" s="43">
        <f t="shared" si="16"/>
        <v>-9</v>
      </c>
      <c r="H35" s="43">
        <v>7</v>
      </c>
      <c r="I35" s="43">
        <v>56</v>
      </c>
      <c r="J35" s="43">
        <v>16</v>
      </c>
      <c r="K35" s="44">
        <v>175</v>
      </c>
      <c r="L35" s="50">
        <f t="shared" si="17"/>
        <v>-10.297127775287517</v>
      </c>
      <c r="M35" s="57">
        <v>8.0088771585569596</v>
      </c>
      <c r="N35" s="57">
        <v>18.306004933844477</v>
      </c>
      <c r="O35" s="44">
        <f t="shared" si="18"/>
        <v>-14</v>
      </c>
      <c r="P35" s="44">
        <f t="shared" si="19"/>
        <v>49</v>
      </c>
      <c r="Q35" s="47">
        <v>249</v>
      </c>
      <c r="R35" s="47">
        <v>21</v>
      </c>
      <c r="S35" s="47">
        <v>28</v>
      </c>
      <c r="T35" s="47">
        <f t="shared" si="20"/>
        <v>63</v>
      </c>
      <c r="U35" s="47">
        <v>304</v>
      </c>
      <c r="V35" s="47">
        <v>32</v>
      </c>
      <c r="W35" s="47">
        <v>31</v>
      </c>
      <c r="X35" s="54">
        <v>-16.017754317113912</v>
      </c>
    </row>
    <row r="36" spans="1:24" ht="18.75" customHeight="1" x14ac:dyDescent="0.2">
      <c r="A36" s="5" t="s">
        <v>2</v>
      </c>
      <c r="B36" s="40">
        <f t="shared" si="14"/>
        <v>-27</v>
      </c>
      <c r="C36" s="40">
        <v>-12</v>
      </c>
      <c r="D36" s="68">
        <f t="shared" si="2"/>
        <v>0.8</v>
      </c>
      <c r="E36" s="40">
        <f t="shared" si="15"/>
        <v>-124</v>
      </c>
      <c r="F36" s="68">
        <f t="shared" si="3"/>
        <v>-1.2783505154639174</v>
      </c>
      <c r="G36" s="40">
        <f t="shared" si="16"/>
        <v>-7</v>
      </c>
      <c r="H36" s="40">
        <v>0</v>
      </c>
      <c r="I36" s="40">
        <v>14</v>
      </c>
      <c r="J36" s="40">
        <v>7</v>
      </c>
      <c r="K36" s="40">
        <v>109</v>
      </c>
      <c r="L36" s="48">
        <f t="shared" si="17"/>
        <v>-21.264023436199608</v>
      </c>
      <c r="M36" s="56">
        <v>0</v>
      </c>
      <c r="N36" s="56">
        <v>21.264023436199608</v>
      </c>
      <c r="O36" s="40">
        <f t="shared" si="18"/>
        <v>-20</v>
      </c>
      <c r="P36" s="40">
        <f t="shared" si="19"/>
        <v>15</v>
      </c>
      <c r="Q36" s="40">
        <v>71</v>
      </c>
      <c r="R36" s="40">
        <v>8</v>
      </c>
      <c r="S36" s="40">
        <v>7</v>
      </c>
      <c r="T36" s="40">
        <f t="shared" si="20"/>
        <v>35</v>
      </c>
      <c r="U36" s="40">
        <v>100</v>
      </c>
      <c r="V36" s="40">
        <v>16</v>
      </c>
      <c r="W36" s="40">
        <v>19</v>
      </c>
      <c r="X36" s="48">
        <v>-60.754352674856023</v>
      </c>
    </row>
    <row r="37" spans="1:24" ht="18.75" customHeight="1" x14ac:dyDescent="0.2">
      <c r="A37" s="3" t="s">
        <v>1</v>
      </c>
      <c r="B37" s="42">
        <f t="shared" si="14"/>
        <v>-31</v>
      </c>
      <c r="C37" s="42">
        <v>-23</v>
      </c>
      <c r="D37" s="69">
        <f t="shared" si="2"/>
        <v>2.875</v>
      </c>
      <c r="E37" s="42">
        <f t="shared" si="15"/>
        <v>-77</v>
      </c>
      <c r="F37" s="69">
        <f t="shared" si="3"/>
        <v>-1.6739130434782608</v>
      </c>
      <c r="G37" s="42">
        <f t="shared" si="16"/>
        <v>-12</v>
      </c>
      <c r="H37" s="42">
        <v>0</v>
      </c>
      <c r="I37" s="42">
        <v>10</v>
      </c>
      <c r="J37" s="42">
        <v>12</v>
      </c>
      <c r="K37" s="42">
        <v>76</v>
      </c>
      <c r="L37" s="49">
        <f t="shared" si="17"/>
        <v>-52.040634468009266</v>
      </c>
      <c r="M37" s="58">
        <v>0</v>
      </c>
      <c r="N37" s="58">
        <v>52.040634468009266</v>
      </c>
      <c r="O37" s="42">
        <f>P37-T37</f>
        <v>-19</v>
      </c>
      <c r="P37" s="41">
        <f t="shared" si="19"/>
        <v>11</v>
      </c>
      <c r="Q37" s="42">
        <v>97</v>
      </c>
      <c r="R37" s="42">
        <v>5</v>
      </c>
      <c r="S37" s="42">
        <v>6</v>
      </c>
      <c r="T37" s="42">
        <f t="shared" si="20"/>
        <v>30</v>
      </c>
      <c r="U37" s="42">
        <v>108</v>
      </c>
      <c r="V37" s="42">
        <v>15</v>
      </c>
      <c r="W37" s="42">
        <v>15</v>
      </c>
      <c r="X37" s="49">
        <v>-82.397671241014677</v>
      </c>
    </row>
    <row r="38" spans="1:24" ht="18.75" customHeight="1" x14ac:dyDescent="0.2">
      <c r="A38" s="1" t="s">
        <v>0</v>
      </c>
      <c r="B38" s="43">
        <f t="shared" si="14"/>
        <v>-10</v>
      </c>
      <c r="C38" s="43">
        <v>-4</v>
      </c>
      <c r="D38" s="70">
        <f t="shared" si="2"/>
        <v>0.66666666666666674</v>
      </c>
      <c r="E38" s="43">
        <f t="shared" si="15"/>
        <v>-55</v>
      </c>
      <c r="F38" s="70">
        <f t="shared" si="3"/>
        <v>-1.2222222222222223</v>
      </c>
      <c r="G38" s="43">
        <f t="shared" si="16"/>
        <v>-2</v>
      </c>
      <c r="H38" s="43">
        <v>2</v>
      </c>
      <c r="I38" s="43">
        <v>10</v>
      </c>
      <c r="J38" s="43">
        <v>4</v>
      </c>
      <c r="K38" s="44">
        <v>56</v>
      </c>
      <c r="L38" s="50">
        <f t="shared" si="17"/>
        <v>-9.4876660341555965</v>
      </c>
      <c r="M38" s="57">
        <v>9.4876660341555965</v>
      </c>
      <c r="N38" s="57">
        <v>18.975332068311193</v>
      </c>
      <c r="O38" s="44">
        <f t="shared" si="18"/>
        <v>-8</v>
      </c>
      <c r="P38" s="43">
        <f t="shared" si="19"/>
        <v>13</v>
      </c>
      <c r="Q38" s="43">
        <v>56</v>
      </c>
      <c r="R38" s="43">
        <v>4</v>
      </c>
      <c r="S38" s="43">
        <v>9</v>
      </c>
      <c r="T38" s="43">
        <f t="shared" si="20"/>
        <v>21</v>
      </c>
      <c r="U38" s="43">
        <v>65</v>
      </c>
      <c r="V38" s="43">
        <v>14</v>
      </c>
      <c r="W38" s="43">
        <v>7</v>
      </c>
      <c r="X38" s="53">
        <v>-37.950664136622393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-975</v>
      </c>
      <c r="C9" s="34">
        <f t="shared" si="0"/>
        <v>-705</v>
      </c>
      <c r="D9" s="34">
        <f t="shared" si="0"/>
        <v>-2397</v>
      </c>
      <c r="E9" s="34">
        <f t="shared" si="0"/>
        <v>-196</v>
      </c>
      <c r="F9" s="34">
        <f t="shared" si="0"/>
        <v>148</v>
      </c>
      <c r="G9" s="34">
        <f t="shared" si="0"/>
        <v>1913</v>
      </c>
      <c r="H9" s="34">
        <f t="shared" si="0"/>
        <v>344</v>
      </c>
      <c r="I9" s="34">
        <f>I10+I11</f>
        <v>4008</v>
      </c>
      <c r="J9" s="51">
        <f>K9-L9</f>
        <v>-8.9474065340581141</v>
      </c>
      <c r="K9" s="51">
        <v>6.7562049338806167</v>
      </c>
      <c r="L9" s="51">
        <v>15.703611467938732</v>
      </c>
      <c r="M9" s="34">
        <f t="shared" ref="M9:U9" si="1">M10+M11</f>
        <v>-779</v>
      </c>
      <c r="N9" s="34">
        <f t="shared" si="1"/>
        <v>1707</v>
      </c>
      <c r="O9" s="34">
        <f t="shared" si="1"/>
        <v>8616</v>
      </c>
      <c r="P9" s="34">
        <f t="shared" si="1"/>
        <v>1046</v>
      </c>
      <c r="Q9" s="34">
        <f t="shared" si="1"/>
        <v>661</v>
      </c>
      <c r="R9" s="34">
        <f>R10+R11</f>
        <v>2486</v>
      </c>
      <c r="S9" s="34">
        <f t="shared" si="1"/>
        <v>8918</v>
      </c>
      <c r="T9" s="34">
        <f t="shared" si="1"/>
        <v>1825</v>
      </c>
      <c r="U9" s="34">
        <f t="shared" si="1"/>
        <v>661</v>
      </c>
      <c r="V9" s="51">
        <v>-35.561375969547314</v>
      </c>
    </row>
    <row r="10" spans="1:22" ht="15" customHeight="1" x14ac:dyDescent="0.2">
      <c r="A10" s="6" t="s">
        <v>28</v>
      </c>
      <c r="B10" s="35">
        <f t="shared" ref="B10:I10" si="2">B20+B21+B22+B23</f>
        <v>-759</v>
      </c>
      <c r="C10" s="35">
        <f t="shared" si="2"/>
        <v>-537</v>
      </c>
      <c r="D10" s="35">
        <f t="shared" si="2"/>
        <v>-1427</v>
      </c>
      <c r="E10" s="35">
        <f t="shared" si="2"/>
        <v>-117</v>
      </c>
      <c r="F10" s="35">
        <f t="shared" si="2"/>
        <v>118</v>
      </c>
      <c r="G10" s="35">
        <f t="shared" si="2"/>
        <v>1554</v>
      </c>
      <c r="H10" s="35">
        <f t="shared" si="2"/>
        <v>235</v>
      </c>
      <c r="I10" s="35">
        <f t="shared" si="2"/>
        <v>2771</v>
      </c>
      <c r="J10" s="48">
        <f t="shared" ref="J10:J38" si="3">K10-L10</f>
        <v>-7.0724590445746252</v>
      </c>
      <c r="K10" s="48">
        <v>7.1329074124769747</v>
      </c>
      <c r="L10" s="48">
        <v>14.2053664570516</v>
      </c>
      <c r="M10" s="35">
        <f t="shared" ref="M10:U10" si="4">M20+M21+M22+M23</f>
        <v>-642</v>
      </c>
      <c r="N10" s="35">
        <f t="shared" si="4"/>
        <v>1382</v>
      </c>
      <c r="O10" s="35">
        <f t="shared" si="4"/>
        <v>6724</v>
      </c>
      <c r="P10" s="35">
        <f t="shared" si="4"/>
        <v>915</v>
      </c>
      <c r="Q10" s="35">
        <f t="shared" si="4"/>
        <v>467</v>
      </c>
      <c r="R10" s="35">
        <f t="shared" si="4"/>
        <v>2024</v>
      </c>
      <c r="S10" s="35">
        <f t="shared" si="4"/>
        <v>6934</v>
      </c>
      <c r="T10" s="35">
        <f t="shared" si="4"/>
        <v>1558</v>
      </c>
      <c r="U10" s="35">
        <f t="shared" si="4"/>
        <v>466</v>
      </c>
      <c r="V10" s="48">
        <v>-38.807852193306928</v>
      </c>
    </row>
    <row r="11" spans="1:22" ht="15" customHeight="1" x14ac:dyDescent="0.2">
      <c r="A11" s="2" t="s">
        <v>27</v>
      </c>
      <c r="B11" s="36">
        <f t="shared" ref="B11:I11" si="5">B12+B13+B14+B15+B16</f>
        <v>-216</v>
      </c>
      <c r="C11" s="36">
        <f t="shared" si="5"/>
        <v>-168</v>
      </c>
      <c r="D11" s="36">
        <f t="shared" si="5"/>
        <v>-970</v>
      </c>
      <c r="E11" s="36">
        <f t="shared" si="5"/>
        <v>-79</v>
      </c>
      <c r="F11" s="36">
        <f t="shared" si="5"/>
        <v>30</v>
      </c>
      <c r="G11" s="36">
        <f t="shared" si="5"/>
        <v>359</v>
      </c>
      <c r="H11" s="36">
        <f t="shared" si="5"/>
        <v>109</v>
      </c>
      <c r="I11" s="36">
        <f t="shared" si="5"/>
        <v>1237</v>
      </c>
      <c r="J11" s="53">
        <f t="shared" si="3"/>
        <v>-14.731261130825454</v>
      </c>
      <c r="K11" s="53">
        <v>5.5941497965159943</v>
      </c>
      <c r="L11" s="53">
        <v>20.325410927341448</v>
      </c>
      <c r="M11" s="36">
        <f t="shared" ref="M11:U11" si="6">M12+M13+M14+M15+M16</f>
        <v>-137</v>
      </c>
      <c r="N11" s="36">
        <f t="shared" si="6"/>
        <v>325</v>
      </c>
      <c r="O11" s="36">
        <f t="shared" si="6"/>
        <v>1892</v>
      </c>
      <c r="P11" s="36">
        <f t="shared" si="6"/>
        <v>131</v>
      </c>
      <c r="Q11" s="36">
        <f t="shared" si="6"/>
        <v>194</v>
      </c>
      <c r="R11" s="36">
        <f t="shared" si="6"/>
        <v>462</v>
      </c>
      <c r="S11" s="36">
        <f t="shared" si="6"/>
        <v>1984</v>
      </c>
      <c r="T11" s="36">
        <f t="shared" si="6"/>
        <v>267</v>
      </c>
      <c r="U11" s="36">
        <f t="shared" si="6"/>
        <v>195</v>
      </c>
      <c r="V11" s="53">
        <v>-25.546617404089695</v>
      </c>
    </row>
    <row r="12" spans="1:22" ht="15" customHeight="1" x14ac:dyDescent="0.2">
      <c r="A12" s="6" t="s">
        <v>26</v>
      </c>
      <c r="B12" s="35">
        <f t="shared" ref="B12:I12" si="7">B24</f>
        <v>-4</v>
      </c>
      <c r="C12" s="35">
        <f t="shared" si="7"/>
        <v>0</v>
      </c>
      <c r="D12" s="35">
        <f t="shared" si="7"/>
        <v>-46</v>
      </c>
      <c r="E12" s="35">
        <f t="shared" si="7"/>
        <v>-2</v>
      </c>
      <c r="F12" s="35">
        <f t="shared" si="7"/>
        <v>3</v>
      </c>
      <c r="G12" s="35">
        <f t="shared" si="7"/>
        <v>30</v>
      </c>
      <c r="H12" s="35">
        <f t="shared" si="7"/>
        <v>5</v>
      </c>
      <c r="I12" s="35">
        <f t="shared" si="7"/>
        <v>88</v>
      </c>
      <c r="J12" s="48">
        <f t="shared" si="3"/>
        <v>-4.6825188102553579</v>
      </c>
      <c r="K12" s="48">
        <v>7.0237782153830359</v>
      </c>
      <c r="L12" s="48">
        <v>11.706297025638394</v>
      </c>
      <c r="M12" s="35">
        <f t="shared" ref="M12:U12" si="8">M24</f>
        <v>-2</v>
      </c>
      <c r="N12" s="35">
        <f t="shared" si="8"/>
        <v>23</v>
      </c>
      <c r="O12" s="35">
        <f t="shared" si="8"/>
        <v>161</v>
      </c>
      <c r="P12" s="35">
        <f t="shared" si="8"/>
        <v>11</v>
      </c>
      <c r="Q12" s="35">
        <f t="shared" si="8"/>
        <v>12</v>
      </c>
      <c r="R12" s="35">
        <f t="shared" si="8"/>
        <v>25</v>
      </c>
      <c r="S12" s="35">
        <f t="shared" si="8"/>
        <v>149</v>
      </c>
      <c r="T12" s="35">
        <f t="shared" si="8"/>
        <v>14</v>
      </c>
      <c r="U12" s="35">
        <f t="shared" si="8"/>
        <v>11</v>
      </c>
      <c r="V12" s="48">
        <v>-4.6825188102553525</v>
      </c>
    </row>
    <row r="13" spans="1:22" ht="15" customHeight="1" x14ac:dyDescent="0.2">
      <c r="A13" s="4" t="s">
        <v>25</v>
      </c>
      <c r="B13" s="37">
        <f t="shared" ref="B13:I13" si="9">B25+B26+B27</f>
        <v>-56</v>
      </c>
      <c r="C13" s="37">
        <f t="shared" si="9"/>
        <v>-38</v>
      </c>
      <c r="D13" s="37">
        <f t="shared" si="9"/>
        <v>-258</v>
      </c>
      <c r="E13" s="37">
        <f t="shared" si="9"/>
        <v>-18</v>
      </c>
      <c r="F13" s="37">
        <f t="shared" si="9"/>
        <v>3</v>
      </c>
      <c r="G13" s="37">
        <f t="shared" si="9"/>
        <v>54</v>
      </c>
      <c r="H13" s="37">
        <f t="shared" si="9"/>
        <v>21</v>
      </c>
      <c r="I13" s="37">
        <f t="shared" si="9"/>
        <v>228</v>
      </c>
      <c r="J13" s="49">
        <f t="shared" si="3"/>
        <v>-18.838709677419352</v>
      </c>
      <c r="K13" s="49">
        <v>3.1397849462365586</v>
      </c>
      <c r="L13" s="49">
        <v>21.978494623655912</v>
      </c>
      <c r="M13" s="37">
        <f t="shared" ref="M13:U13" si="10">M25+M26+M27</f>
        <v>-38</v>
      </c>
      <c r="N13" s="37">
        <f t="shared" si="10"/>
        <v>44</v>
      </c>
      <c r="O13" s="37">
        <f t="shared" si="10"/>
        <v>265</v>
      </c>
      <c r="P13" s="37">
        <f t="shared" si="10"/>
        <v>11</v>
      </c>
      <c r="Q13" s="37">
        <f t="shared" si="10"/>
        <v>33</v>
      </c>
      <c r="R13" s="37">
        <f t="shared" si="10"/>
        <v>82</v>
      </c>
      <c r="S13" s="37">
        <f t="shared" si="10"/>
        <v>349</v>
      </c>
      <c r="T13" s="37">
        <f t="shared" si="10"/>
        <v>40</v>
      </c>
      <c r="U13" s="37">
        <f t="shared" si="10"/>
        <v>42</v>
      </c>
      <c r="V13" s="49">
        <v>-39.770609318996407</v>
      </c>
    </row>
    <row r="14" spans="1:22" ht="15" customHeight="1" x14ac:dyDescent="0.2">
      <c r="A14" s="4" t="s">
        <v>24</v>
      </c>
      <c r="B14" s="37">
        <f t="shared" ref="B14:I14" si="11">B28+B29+B30+B31</f>
        <v>-81</v>
      </c>
      <c r="C14" s="37">
        <f t="shared" si="11"/>
        <v>-53</v>
      </c>
      <c r="D14" s="37">
        <f t="shared" si="11"/>
        <v>-338</v>
      </c>
      <c r="E14" s="37">
        <f t="shared" si="11"/>
        <v>-32</v>
      </c>
      <c r="F14" s="37">
        <f t="shared" si="11"/>
        <v>13</v>
      </c>
      <c r="G14" s="37">
        <f t="shared" si="11"/>
        <v>172</v>
      </c>
      <c r="H14" s="37">
        <f t="shared" si="11"/>
        <v>45</v>
      </c>
      <c r="I14" s="37">
        <f t="shared" si="11"/>
        <v>471</v>
      </c>
      <c r="J14" s="49">
        <f t="shared" si="3"/>
        <v>-15.544772404834848</v>
      </c>
      <c r="K14" s="49">
        <v>6.3150637894641584</v>
      </c>
      <c r="L14" s="49">
        <v>21.859836194299007</v>
      </c>
      <c r="M14" s="37">
        <f t="shared" ref="M14:U14" si="12">M28+M29+M30+M31</f>
        <v>-49</v>
      </c>
      <c r="N14" s="37">
        <f t="shared" si="12"/>
        <v>132</v>
      </c>
      <c r="O14" s="37">
        <f t="shared" si="12"/>
        <v>714</v>
      </c>
      <c r="P14" s="37">
        <f t="shared" si="12"/>
        <v>53</v>
      </c>
      <c r="Q14" s="37">
        <f t="shared" si="12"/>
        <v>79</v>
      </c>
      <c r="R14" s="37">
        <f t="shared" si="12"/>
        <v>181</v>
      </c>
      <c r="S14" s="37">
        <f t="shared" si="12"/>
        <v>753</v>
      </c>
      <c r="T14" s="37">
        <f t="shared" si="12"/>
        <v>114</v>
      </c>
      <c r="U14" s="37">
        <f t="shared" si="12"/>
        <v>67</v>
      </c>
      <c r="V14" s="49">
        <v>-23.802932744903359</v>
      </c>
    </row>
    <row r="15" spans="1:22" ht="15" customHeight="1" x14ac:dyDescent="0.2">
      <c r="A15" s="4" t="s">
        <v>23</v>
      </c>
      <c r="B15" s="37">
        <f t="shared" ref="B15:I15" si="13">B32+B33+B34+B35</f>
        <v>-39</v>
      </c>
      <c r="C15" s="37">
        <f t="shared" si="13"/>
        <v>-55</v>
      </c>
      <c r="D15" s="37">
        <f t="shared" si="13"/>
        <v>-200</v>
      </c>
      <c r="E15" s="37">
        <f t="shared" si="13"/>
        <v>-15</v>
      </c>
      <c r="F15" s="37">
        <f t="shared" si="13"/>
        <v>9</v>
      </c>
      <c r="G15" s="37">
        <f t="shared" si="13"/>
        <v>86</v>
      </c>
      <c r="H15" s="37">
        <f t="shared" si="13"/>
        <v>24</v>
      </c>
      <c r="I15" s="37">
        <f t="shared" si="13"/>
        <v>331</v>
      </c>
      <c r="J15" s="49">
        <f t="shared" si="3"/>
        <v>-9.5995707808352222</v>
      </c>
      <c r="K15" s="49">
        <v>5.7597424685011349</v>
      </c>
      <c r="L15" s="49">
        <v>15.359313249336358</v>
      </c>
      <c r="M15" s="37">
        <f t="shared" ref="M15:U15" si="14">M32+M33+M34+M35</f>
        <v>-24</v>
      </c>
      <c r="N15" s="37">
        <f t="shared" si="14"/>
        <v>104</v>
      </c>
      <c r="O15" s="37">
        <f t="shared" si="14"/>
        <v>631</v>
      </c>
      <c r="P15" s="37">
        <f t="shared" si="14"/>
        <v>49</v>
      </c>
      <c r="Q15" s="37">
        <f t="shared" si="14"/>
        <v>55</v>
      </c>
      <c r="R15" s="37">
        <f t="shared" si="14"/>
        <v>128</v>
      </c>
      <c r="S15" s="37">
        <f t="shared" si="14"/>
        <v>586</v>
      </c>
      <c r="T15" s="37">
        <f t="shared" si="14"/>
        <v>79</v>
      </c>
      <c r="U15" s="37">
        <f t="shared" si="14"/>
        <v>49</v>
      </c>
      <c r="V15" s="49">
        <v>-15.359313249336353</v>
      </c>
    </row>
    <row r="16" spans="1:22" ht="15" customHeight="1" x14ac:dyDescent="0.2">
      <c r="A16" s="2" t="s">
        <v>22</v>
      </c>
      <c r="B16" s="36">
        <f t="shared" ref="B16:I16" si="15">B36+B37+B38</f>
        <v>-36</v>
      </c>
      <c r="C16" s="36">
        <f t="shared" si="15"/>
        <v>-22</v>
      </c>
      <c r="D16" s="36">
        <f t="shared" si="15"/>
        <v>-128</v>
      </c>
      <c r="E16" s="36">
        <f t="shared" si="15"/>
        <v>-12</v>
      </c>
      <c r="F16" s="36">
        <f t="shared" si="15"/>
        <v>2</v>
      </c>
      <c r="G16" s="36">
        <f t="shared" si="15"/>
        <v>17</v>
      </c>
      <c r="H16" s="36">
        <f t="shared" si="15"/>
        <v>14</v>
      </c>
      <c r="I16" s="36">
        <f t="shared" si="15"/>
        <v>119</v>
      </c>
      <c r="J16" s="53">
        <f t="shared" si="3"/>
        <v>-33.42567366469013</v>
      </c>
      <c r="K16" s="53">
        <v>5.5709456107816875</v>
      </c>
      <c r="L16" s="53">
        <v>38.996619275471815</v>
      </c>
      <c r="M16" s="36">
        <f t="shared" ref="M16:U16" si="16">M36+M37+M38</f>
        <v>-24</v>
      </c>
      <c r="N16" s="36">
        <f t="shared" si="16"/>
        <v>22</v>
      </c>
      <c r="O16" s="36">
        <f t="shared" si="16"/>
        <v>121</v>
      </c>
      <c r="P16" s="36">
        <f t="shared" si="16"/>
        <v>7</v>
      </c>
      <c r="Q16" s="36">
        <f t="shared" si="16"/>
        <v>15</v>
      </c>
      <c r="R16" s="36">
        <f t="shared" si="16"/>
        <v>46</v>
      </c>
      <c r="S16" s="36">
        <f t="shared" si="16"/>
        <v>147</v>
      </c>
      <c r="T16" s="36">
        <f t="shared" si="16"/>
        <v>20</v>
      </c>
      <c r="U16" s="36">
        <f t="shared" si="16"/>
        <v>26</v>
      </c>
      <c r="V16" s="53">
        <v>-66.851347329380246</v>
      </c>
    </row>
    <row r="17" spans="1:22" ht="15" customHeight="1" x14ac:dyDescent="0.2">
      <c r="A17" s="6" t="s">
        <v>21</v>
      </c>
      <c r="B17" s="35">
        <f t="shared" ref="B17:I17" si="17">B12+B13+B20</f>
        <v>-380</v>
      </c>
      <c r="C17" s="35">
        <f t="shared" si="17"/>
        <v>-236</v>
      </c>
      <c r="D17" s="35">
        <f t="shared" si="17"/>
        <v>-901</v>
      </c>
      <c r="E17" s="35">
        <f t="shared" si="17"/>
        <v>-67</v>
      </c>
      <c r="F17" s="35">
        <f t="shared" si="17"/>
        <v>63</v>
      </c>
      <c r="G17" s="35">
        <f t="shared" si="17"/>
        <v>768</v>
      </c>
      <c r="H17" s="35">
        <f t="shared" si="17"/>
        <v>130</v>
      </c>
      <c r="I17" s="35">
        <f t="shared" si="17"/>
        <v>1526</v>
      </c>
      <c r="J17" s="48">
        <f t="shared" si="3"/>
        <v>-7.4504728635833803</v>
      </c>
      <c r="K17" s="48">
        <v>7.0056685135187013</v>
      </c>
      <c r="L17" s="48">
        <v>14.456141377102082</v>
      </c>
      <c r="M17" s="35">
        <f t="shared" ref="M17:U17" si="18">M12+M13+M20</f>
        <v>-313</v>
      </c>
      <c r="N17" s="35">
        <f t="shared" si="18"/>
        <v>589</v>
      </c>
      <c r="O17" s="35">
        <f t="shared" si="18"/>
        <v>3054</v>
      </c>
      <c r="P17" s="35">
        <f t="shared" si="18"/>
        <v>380</v>
      </c>
      <c r="Q17" s="35">
        <f t="shared" si="18"/>
        <v>209</v>
      </c>
      <c r="R17" s="35">
        <f t="shared" si="18"/>
        <v>902</v>
      </c>
      <c r="S17" s="35">
        <f t="shared" si="18"/>
        <v>3197</v>
      </c>
      <c r="T17" s="35">
        <f t="shared" si="18"/>
        <v>672</v>
      </c>
      <c r="U17" s="35">
        <f t="shared" si="18"/>
        <v>230</v>
      </c>
      <c r="V17" s="48">
        <v>-34.805940392561169</v>
      </c>
    </row>
    <row r="18" spans="1:22" ht="15" customHeight="1" x14ac:dyDescent="0.2">
      <c r="A18" s="4" t="s">
        <v>20</v>
      </c>
      <c r="B18" s="37">
        <f t="shared" ref="B18:I18" si="19">B14+B22</f>
        <v>-173</v>
      </c>
      <c r="C18" s="37">
        <f t="shared" si="19"/>
        <v>-99</v>
      </c>
      <c r="D18" s="37">
        <f t="shared" si="19"/>
        <v>-664</v>
      </c>
      <c r="E18" s="37">
        <f t="shared" si="19"/>
        <v>-46</v>
      </c>
      <c r="F18" s="37">
        <f t="shared" si="19"/>
        <v>25</v>
      </c>
      <c r="G18" s="37">
        <f t="shared" si="19"/>
        <v>316</v>
      </c>
      <c r="H18" s="37">
        <f t="shared" si="19"/>
        <v>71</v>
      </c>
      <c r="I18" s="37">
        <f t="shared" si="19"/>
        <v>834</v>
      </c>
      <c r="J18" s="49">
        <f t="shared" si="3"/>
        <v>-11.956662617020761</v>
      </c>
      <c r="K18" s="49">
        <v>6.4981862049025869</v>
      </c>
      <c r="L18" s="49">
        <v>18.454848821923349</v>
      </c>
      <c r="M18" s="37">
        <f t="shared" ref="M18:U18" si="20">M14+M22</f>
        <v>-127</v>
      </c>
      <c r="N18" s="37">
        <f t="shared" si="20"/>
        <v>272</v>
      </c>
      <c r="O18" s="37">
        <f t="shared" si="20"/>
        <v>1415</v>
      </c>
      <c r="P18" s="37">
        <f t="shared" si="20"/>
        <v>120</v>
      </c>
      <c r="Q18" s="37">
        <f t="shared" si="20"/>
        <v>152</v>
      </c>
      <c r="R18" s="37">
        <f t="shared" si="20"/>
        <v>399</v>
      </c>
      <c r="S18" s="37">
        <f t="shared" si="20"/>
        <v>1561</v>
      </c>
      <c r="T18" s="37">
        <f t="shared" si="20"/>
        <v>240</v>
      </c>
      <c r="U18" s="37">
        <f t="shared" si="20"/>
        <v>159</v>
      </c>
      <c r="V18" s="49">
        <v>-33.010785920905136</v>
      </c>
    </row>
    <row r="19" spans="1:22" ht="15" customHeight="1" x14ac:dyDescent="0.2">
      <c r="A19" s="2" t="s">
        <v>19</v>
      </c>
      <c r="B19" s="36">
        <f t="shared" ref="B19:I19" si="21">B15+B16+B21+B23</f>
        <v>-422</v>
      </c>
      <c r="C19" s="36">
        <f t="shared" si="21"/>
        <v>-370</v>
      </c>
      <c r="D19" s="36">
        <f t="shared" si="21"/>
        <v>-832</v>
      </c>
      <c r="E19" s="36">
        <f t="shared" si="21"/>
        <v>-83</v>
      </c>
      <c r="F19" s="36">
        <f t="shared" si="21"/>
        <v>60</v>
      </c>
      <c r="G19" s="36">
        <f t="shared" si="21"/>
        <v>829</v>
      </c>
      <c r="H19" s="36">
        <f t="shared" si="21"/>
        <v>143</v>
      </c>
      <c r="I19" s="36">
        <f t="shared" si="21"/>
        <v>1648</v>
      </c>
      <c r="J19" s="53">
        <f t="shared" si="3"/>
        <v>-9.1552426343285198</v>
      </c>
      <c r="K19" s="53">
        <v>6.6182476874663996</v>
      </c>
      <c r="L19" s="53">
        <v>15.773490321794919</v>
      </c>
      <c r="M19" s="36">
        <f t="shared" ref="M19:U19" si="22">M15+M16+M21+M23</f>
        <v>-339</v>
      </c>
      <c r="N19" s="36">
        <f t="shared" si="22"/>
        <v>846</v>
      </c>
      <c r="O19" s="36">
        <f t="shared" si="22"/>
        <v>4147</v>
      </c>
      <c r="P19" s="36">
        <f t="shared" si="22"/>
        <v>546</v>
      </c>
      <c r="Q19" s="36">
        <f t="shared" si="22"/>
        <v>300</v>
      </c>
      <c r="R19" s="36">
        <f t="shared" si="22"/>
        <v>1185</v>
      </c>
      <c r="S19" s="36">
        <f t="shared" si="22"/>
        <v>4160</v>
      </c>
      <c r="T19" s="36">
        <f t="shared" si="22"/>
        <v>913</v>
      </c>
      <c r="U19" s="36">
        <f t="shared" si="22"/>
        <v>272</v>
      </c>
      <c r="V19" s="53">
        <v>-37.393099434185174</v>
      </c>
    </row>
    <row r="20" spans="1:22" ht="15" customHeight="1" x14ac:dyDescent="0.2">
      <c r="A20" s="5" t="s">
        <v>18</v>
      </c>
      <c r="B20" s="40">
        <f>E20+M20</f>
        <v>-320</v>
      </c>
      <c r="C20" s="40">
        <v>-198</v>
      </c>
      <c r="D20" s="40">
        <f>G20-I20+O20-S20</f>
        <v>-597</v>
      </c>
      <c r="E20" s="40">
        <f>F20-H20</f>
        <v>-47</v>
      </c>
      <c r="F20" s="40">
        <v>57</v>
      </c>
      <c r="G20" s="40">
        <v>684</v>
      </c>
      <c r="H20" s="40">
        <v>104</v>
      </c>
      <c r="I20" s="40">
        <v>1210</v>
      </c>
      <c r="J20" s="61">
        <f t="shared" si="3"/>
        <v>-6.1759884911687513</v>
      </c>
      <c r="K20" s="61">
        <v>7.4900285956727393</v>
      </c>
      <c r="L20" s="61">
        <v>13.666017086841491</v>
      </c>
      <c r="M20" s="40">
        <f>N20-R20</f>
        <v>-273</v>
      </c>
      <c r="N20" s="40">
        <f>SUM(P20:Q20)</f>
        <v>522</v>
      </c>
      <c r="O20" s="41">
        <v>2628</v>
      </c>
      <c r="P20" s="41">
        <v>358</v>
      </c>
      <c r="Q20" s="41">
        <v>164</v>
      </c>
      <c r="R20" s="41">
        <f>SUM(T20:U20)</f>
        <v>795</v>
      </c>
      <c r="S20" s="41">
        <v>2699</v>
      </c>
      <c r="T20" s="41">
        <v>618</v>
      </c>
      <c r="U20" s="41">
        <v>177</v>
      </c>
      <c r="V20" s="52">
        <v>-35.873294852958921</v>
      </c>
    </row>
    <row r="21" spans="1:22" ht="15" customHeight="1" x14ac:dyDescent="0.2">
      <c r="A21" s="3" t="s">
        <v>17</v>
      </c>
      <c r="B21" s="42">
        <f t="shared" ref="B21:B38" si="23">E21+M21</f>
        <v>-233</v>
      </c>
      <c r="C21" s="42">
        <v>-181</v>
      </c>
      <c r="D21" s="42">
        <f t="shared" ref="D21:D38" si="24">G21-I21+O21-S21</f>
        <v>-337</v>
      </c>
      <c r="E21" s="42">
        <f t="shared" ref="E21:E38" si="25">F21-H21</f>
        <v>-36</v>
      </c>
      <c r="F21" s="42">
        <v>39</v>
      </c>
      <c r="G21" s="42">
        <v>624</v>
      </c>
      <c r="H21" s="42">
        <v>75</v>
      </c>
      <c r="I21" s="42">
        <v>962</v>
      </c>
      <c r="J21" s="62">
        <f t="shared" si="3"/>
        <v>-6.1575142761546751</v>
      </c>
      <c r="K21" s="62">
        <v>6.6706404658342304</v>
      </c>
      <c r="L21" s="62">
        <v>12.828154741988905</v>
      </c>
      <c r="M21" s="42">
        <f t="shared" ref="M21:M38" si="26">N21-R21</f>
        <v>-197</v>
      </c>
      <c r="N21" s="42">
        <f>SUM(P21:Q21)</f>
        <v>598</v>
      </c>
      <c r="O21" s="42">
        <v>2711</v>
      </c>
      <c r="P21" s="42">
        <v>399</v>
      </c>
      <c r="Q21" s="42">
        <v>199</v>
      </c>
      <c r="R21" s="42">
        <f t="shared" ref="R21:R38" si="27">SUM(T21:U21)</f>
        <v>795</v>
      </c>
      <c r="S21" s="42">
        <v>2710</v>
      </c>
      <c r="T21" s="42">
        <v>635</v>
      </c>
      <c r="U21" s="42">
        <v>160</v>
      </c>
      <c r="V21" s="49">
        <v>-33.695286455624199</v>
      </c>
    </row>
    <row r="22" spans="1:22" ht="15" customHeight="1" x14ac:dyDescent="0.2">
      <c r="A22" s="3" t="s">
        <v>16</v>
      </c>
      <c r="B22" s="42">
        <f t="shared" si="23"/>
        <v>-92</v>
      </c>
      <c r="C22" s="42">
        <v>-46</v>
      </c>
      <c r="D22" s="42">
        <f t="shared" si="24"/>
        <v>-326</v>
      </c>
      <c r="E22" s="42">
        <f t="shared" si="25"/>
        <v>-14</v>
      </c>
      <c r="F22" s="42">
        <v>12</v>
      </c>
      <c r="G22" s="42">
        <v>144</v>
      </c>
      <c r="H22" s="42">
        <v>26</v>
      </c>
      <c r="I22" s="42">
        <v>363</v>
      </c>
      <c r="J22" s="62">
        <f t="shared" si="3"/>
        <v>-7.8270992249486868</v>
      </c>
      <c r="K22" s="62">
        <v>6.7089421928131605</v>
      </c>
      <c r="L22" s="62">
        <v>14.536041417761847</v>
      </c>
      <c r="M22" s="42">
        <f>N22-R22</f>
        <v>-78</v>
      </c>
      <c r="N22" s="42">
        <f t="shared" ref="N22:N38" si="28">SUM(P22:Q22)</f>
        <v>140</v>
      </c>
      <c r="O22" s="42">
        <v>701</v>
      </c>
      <c r="P22" s="42">
        <v>67</v>
      </c>
      <c r="Q22" s="42">
        <v>73</v>
      </c>
      <c r="R22" s="42">
        <f t="shared" si="27"/>
        <v>218</v>
      </c>
      <c r="S22" s="42">
        <v>808</v>
      </c>
      <c r="T22" s="42">
        <v>126</v>
      </c>
      <c r="U22" s="42">
        <v>92</v>
      </c>
      <c r="V22" s="49">
        <v>-43.608124253285567</v>
      </c>
    </row>
    <row r="23" spans="1:22" ht="15" customHeight="1" x14ac:dyDescent="0.2">
      <c r="A23" s="1" t="s">
        <v>15</v>
      </c>
      <c r="B23" s="43">
        <f t="shared" si="23"/>
        <v>-114</v>
      </c>
      <c r="C23" s="43">
        <v>-112</v>
      </c>
      <c r="D23" s="43">
        <f t="shared" si="24"/>
        <v>-167</v>
      </c>
      <c r="E23" s="43">
        <f t="shared" si="25"/>
        <v>-20</v>
      </c>
      <c r="F23" s="43">
        <v>10</v>
      </c>
      <c r="G23" s="43">
        <v>102</v>
      </c>
      <c r="H23" s="43">
        <v>30</v>
      </c>
      <c r="I23" s="43">
        <v>236</v>
      </c>
      <c r="J23" s="63">
        <f t="shared" si="3"/>
        <v>-15.411248099983114</v>
      </c>
      <c r="K23" s="63">
        <v>7.7056240499915543</v>
      </c>
      <c r="L23" s="63">
        <v>23.116872149974668</v>
      </c>
      <c r="M23" s="43">
        <f t="shared" si="26"/>
        <v>-94</v>
      </c>
      <c r="N23" s="43">
        <f t="shared" si="28"/>
        <v>122</v>
      </c>
      <c r="O23" s="43">
        <v>684</v>
      </c>
      <c r="P23" s="43">
        <v>91</v>
      </c>
      <c r="Q23" s="43">
        <v>31</v>
      </c>
      <c r="R23" s="43">
        <f t="shared" si="27"/>
        <v>216</v>
      </c>
      <c r="S23" s="47">
        <v>717</v>
      </c>
      <c r="T23" s="47">
        <v>179</v>
      </c>
      <c r="U23" s="47">
        <v>37</v>
      </c>
      <c r="V23" s="54">
        <v>-72.432866069920607</v>
      </c>
    </row>
    <row r="24" spans="1:22" ht="15" customHeight="1" x14ac:dyDescent="0.2">
      <c r="A24" s="7" t="s">
        <v>14</v>
      </c>
      <c r="B24" s="45">
        <f t="shared" si="23"/>
        <v>-4</v>
      </c>
      <c r="C24" s="45">
        <v>0</v>
      </c>
      <c r="D24" s="45">
        <f t="shared" si="24"/>
        <v>-46</v>
      </c>
      <c r="E24" s="40">
        <f t="shared" si="25"/>
        <v>-2</v>
      </c>
      <c r="F24" s="45">
        <v>3</v>
      </c>
      <c r="G24" s="45">
        <v>30</v>
      </c>
      <c r="H24" s="45">
        <v>5</v>
      </c>
      <c r="I24" s="46">
        <v>88</v>
      </c>
      <c r="J24" s="73">
        <f t="shared" si="3"/>
        <v>-4.6825188102553579</v>
      </c>
      <c r="K24" s="73">
        <v>7.0237782153830359</v>
      </c>
      <c r="L24" s="73">
        <v>11.706297025638394</v>
      </c>
      <c r="M24" s="40">
        <f t="shared" si="26"/>
        <v>-2</v>
      </c>
      <c r="N24" s="45">
        <f t="shared" si="28"/>
        <v>23</v>
      </c>
      <c r="O24" s="45">
        <v>161</v>
      </c>
      <c r="P24" s="45">
        <v>11</v>
      </c>
      <c r="Q24" s="45">
        <v>12</v>
      </c>
      <c r="R24" s="45">
        <f t="shared" si="27"/>
        <v>25</v>
      </c>
      <c r="S24" s="45">
        <v>149</v>
      </c>
      <c r="T24" s="45">
        <v>14</v>
      </c>
      <c r="U24" s="45">
        <v>11</v>
      </c>
      <c r="V24" s="51">
        <v>-4.6825188102553525</v>
      </c>
    </row>
    <row r="25" spans="1:22" ht="15" customHeight="1" x14ac:dyDescent="0.2">
      <c r="A25" s="5" t="s">
        <v>13</v>
      </c>
      <c r="B25" s="40">
        <f t="shared" si="23"/>
        <v>-8</v>
      </c>
      <c r="C25" s="40">
        <v>-8</v>
      </c>
      <c r="D25" s="40">
        <f t="shared" si="24"/>
        <v>-32</v>
      </c>
      <c r="E25" s="40">
        <f t="shared" si="25"/>
        <v>-1</v>
      </c>
      <c r="F25" s="40">
        <v>0</v>
      </c>
      <c r="G25" s="40">
        <v>7</v>
      </c>
      <c r="H25" s="40">
        <v>1</v>
      </c>
      <c r="I25" s="40">
        <v>24</v>
      </c>
      <c r="J25" s="61">
        <f t="shared" si="3"/>
        <v>-9.4193548387096779</v>
      </c>
      <c r="K25" s="61">
        <v>0</v>
      </c>
      <c r="L25" s="61">
        <v>9.4193548387096779</v>
      </c>
      <c r="M25" s="40">
        <f t="shared" si="26"/>
        <v>-7</v>
      </c>
      <c r="N25" s="40">
        <f t="shared" si="28"/>
        <v>5</v>
      </c>
      <c r="O25" s="40">
        <v>20</v>
      </c>
      <c r="P25" s="40">
        <v>0</v>
      </c>
      <c r="Q25" s="40">
        <v>5</v>
      </c>
      <c r="R25" s="40">
        <f t="shared" si="27"/>
        <v>12</v>
      </c>
      <c r="S25" s="41">
        <v>35</v>
      </c>
      <c r="T25" s="41">
        <v>5</v>
      </c>
      <c r="U25" s="41">
        <v>7</v>
      </c>
      <c r="V25" s="52">
        <v>-65.935483870967744</v>
      </c>
    </row>
    <row r="26" spans="1:22" ht="15" customHeight="1" x14ac:dyDescent="0.2">
      <c r="A26" s="3" t="s">
        <v>12</v>
      </c>
      <c r="B26" s="42">
        <f t="shared" si="23"/>
        <v>-25</v>
      </c>
      <c r="C26" s="42">
        <v>-19</v>
      </c>
      <c r="D26" s="42">
        <f t="shared" si="24"/>
        <v>-69</v>
      </c>
      <c r="E26" s="42">
        <f t="shared" si="25"/>
        <v>-9</v>
      </c>
      <c r="F26" s="42">
        <v>0</v>
      </c>
      <c r="G26" s="42">
        <v>4</v>
      </c>
      <c r="H26" s="42">
        <v>9</v>
      </c>
      <c r="I26" s="42">
        <v>68</v>
      </c>
      <c r="J26" s="62">
        <f t="shared" si="3"/>
        <v>-37.845622119815665</v>
      </c>
      <c r="K26" s="62">
        <v>0</v>
      </c>
      <c r="L26" s="62">
        <v>37.845622119815665</v>
      </c>
      <c r="M26" s="42">
        <f t="shared" si="26"/>
        <v>-16</v>
      </c>
      <c r="N26" s="42">
        <f t="shared" si="28"/>
        <v>11</v>
      </c>
      <c r="O26" s="42">
        <v>103</v>
      </c>
      <c r="P26" s="42">
        <v>6</v>
      </c>
      <c r="Q26" s="42">
        <v>5</v>
      </c>
      <c r="R26" s="42">
        <f t="shared" si="27"/>
        <v>27</v>
      </c>
      <c r="S26" s="42">
        <v>108</v>
      </c>
      <c r="T26" s="42">
        <v>14</v>
      </c>
      <c r="U26" s="42">
        <v>13</v>
      </c>
      <c r="V26" s="49">
        <v>-67.281105990783402</v>
      </c>
    </row>
    <row r="27" spans="1:22" ht="15" customHeight="1" x14ac:dyDescent="0.2">
      <c r="A27" s="1" t="s">
        <v>11</v>
      </c>
      <c r="B27" s="43">
        <f t="shared" si="23"/>
        <v>-23</v>
      </c>
      <c r="C27" s="43">
        <v>-11</v>
      </c>
      <c r="D27" s="43">
        <f t="shared" si="24"/>
        <v>-157</v>
      </c>
      <c r="E27" s="43">
        <f t="shared" si="25"/>
        <v>-8</v>
      </c>
      <c r="F27" s="43">
        <v>3</v>
      </c>
      <c r="G27" s="43">
        <v>43</v>
      </c>
      <c r="H27" s="43">
        <v>11</v>
      </c>
      <c r="I27" s="43">
        <v>136</v>
      </c>
      <c r="J27" s="63">
        <f t="shared" si="3"/>
        <v>-13.082437275985662</v>
      </c>
      <c r="K27" s="63">
        <v>4.9059139784946231</v>
      </c>
      <c r="L27" s="63">
        <v>17.988351254480285</v>
      </c>
      <c r="M27" s="43">
        <f t="shared" si="26"/>
        <v>-15</v>
      </c>
      <c r="N27" s="43">
        <f t="shared" si="28"/>
        <v>28</v>
      </c>
      <c r="O27" s="47">
        <v>142</v>
      </c>
      <c r="P27" s="47">
        <v>5</v>
      </c>
      <c r="Q27" s="47">
        <v>23</v>
      </c>
      <c r="R27" s="47">
        <f t="shared" si="27"/>
        <v>43</v>
      </c>
      <c r="S27" s="47">
        <v>206</v>
      </c>
      <c r="T27" s="47">
        <v>21</v>
      </c>
      <c r="U27" s="47">
        <v>22</v>
      </c>
      <c r="V27" s="54">
        <v>-24.52956989247312</v>
      </c>
    </row>
    <row r="28" spans="1:22" ht="15" customHeight="1" x14ac:dyDescent="0.2">
      <c r="A28" s="5" t="s">
        <v>10</v>
      </c>
      <c r="B28" s="40">
        <f t="shared" si="23"/>
        <v>-12</v>
      </c>
      <c r="C28" s="40">
        <v>-11</v>
      </c>
      <c r="D28" s="40">
        <f t="shared" si="24"/>
        <v>-58</v>
      </c>
      <c r="E28" s="40">
        <f t="shared" si="25"/>
        <v>-4</v>
      </c>
      <c r="F28" s="40">
        <v>0</v>
      </c>
      <c r="G28" s="40">
        <v>11</v>
      </c>
      <c r="H28" s="40">
        <v>4</v>
      </c>
      <c r="I28" s="40">
        <v>64</v>
      </c>
      <c r="J28" s="61">
        <f t="shared" si="3"/>
        <v>-17.213733257875873</v>
      </c>
      <c r="K28" s="61">
        <v>0</v>
      </c>
      <c r="L28" s="61">
        <v>17.213733257875873</v>
      </c>
      <c r="M28" s="40">
        <f t="shared" si="26"/>
        <v>-8</v>
      </c>
      <c r="N28" s="40">
        <f t="shared" si="28"/>
        <v>13</v>
      </c>
      <c r="O28" s="40">
        <v>72</v>
      </c>
      <c r="P28" s="40">
        <v>4</v>
      </c>
      <c r="Q28" s="40">
        <v>9</v>
      </c>
      <c r="R28" s="40">
        <f t="shared" si="27"/>
        <v>21</v>
      </c>
      <c r="S28" s="40">
        <v>77</v>
      </c>
      <c r="T28" s="40">
        <v>14</v>
      </c>
      <c r="U28" s="40">
        <v>7</v>
      </c>
      <c r="V28" s="48">
        <v>-34.427466515751739</v>
      </c>
    </row>
    <row r="29" spans="1:22" ht="15" customHeight="1" x14ac:dyDescent="0.2">
      <c r="A29" s="3" t="s">
        <v>9</v>
      </c>
      <c r="B29" s="42">
        <f t="shared" si="23"/>
        <v>-16</v>
      </c>
      <c r="C29" s="42">
        <v>6</v>
      </c>
      <c r="D29" s="42">
        <f t="shared" si="24"/>
        <v>-84</v>
      </c>
      <c r="E29" s="42">
        <f>F29-H29</f>
        <v>-4</v>
      </c>
      <c r="F29" s="42">
        <v>4</v>
      </c>
      <c r="G29" s="42">
        <v>66</v>
      </c>
      <c r="H29" s="42">
        <v>8</v>
      </c>
      <c r="I29" s="42">
        <v>150</v>
      </c>
      <c r="J29" s="62">
        <f t="shared" si="3"/>
        <v>-6.2896333057623375</v>
      </c>
      <c r="K29" s="62">
        <v>6.2896333057623375</v>
      </c>
      <c r="L29" s="62">
        <v>12.579266611524675</v>
      </c>
      <c r="M29" s="42">
        <f t="shared" si="26"/>
        <v>-12</v>
      </c>
      <c r="N29" s="42">
        <f t="shared" si="28"/>
        <v>44</v>
      </c>
      <c r="O29" s="42">
        <v>250</v>
      </c>
      <c r="P29" s="42">
        <v>12</v>
      </c>
      <c r="Q29" s="42">
        <v>32</v>
      </c>
      <c r="R29" s="42">
        <f t="shared" si="27"/>
        <v>56</v>
      </c>
      <c r="S29" s="42">
        <v>250</v>
      </c>
      <c r="T29" s="42">
        <v>37</v>
      </c>
      <c r="U29" s="42">
        <v>19</v>
      </c>
      <c r="V29" s="49">
        <v>-18.868899917286996</v>
      </c>
    </row>
    <row r="30" spans="1:22" ht="15" customHeight="1" x14ac:dyDescent="0.2">
      <c r="A30" s="3" t="s">
        <v>8</v>
      </c>
      <c r="B30" s="42">
        <f t="shared" si="23"/>
        <v>-38</v>
      </c>
      <c r="C30" s="42">
        <v>-32</v>
      </c>
      <c r="D30" s="42">
        <f t="shared" si="24"/>
        <v>-134</v>
      </c>
      <c r="E30" s="42">
        <f t="shared" si="25"/>
        <v>-17</v>
      </c>
      <c r="F30" s="42">
        <v>4</v>
      </c>
      <c r="G30" s="42">
        <v>50</v>
      </c>
      <c r="H30" s="42">
        <v>21</v>
      </c>
      <c r="I30" s="42">
        <v>148</v>
      </c>
      <c r="J30" s="62">
        <f t="shared" si="3"/>
        <v>-27.14051394204483</v>
      </c>
      <c r="K30" s="62">
        <v>6.3860032804811366</v>
      </c>
      <c r="L30" s="62">
        <v>33.526517222525968</v>
      </c>
      <c r="M30" s="42">
        <f t="shared" si="26"/>
        <v>-21</v>
      </c>
      <c r="N30" s="42">
        <f t="shared" si="28"/>
        <v>34</v>
      </c>
      <c r="O30" s="42">
        <v>194</v>
      </c>
      <c r="P30" s="42">
        <v>19</v>
      </c>
      <c r="Q30" s="42">
        <v>15</v>
      </c>
      <c r="R30" s="42">
        <f t="shared" si="27"/>
        <v>55</v>
      </c>
      <c r="S30" s="42">
        <v>230</v>
      </c>
      <c r="T30" s="42">
        <v>33</v>
      </c>
      <c r="U30" s="42">
        <v>22</v>
      </c>
      <c r="V30" s="49">
        <v>-33.526517222525982</v>
      </c>
    </row>
    <row r="31" spans="1:22" ht="15" customHeight="1" x14ac:dyDescent="0.2">
      <c r="A31" s="1" t="s">
        <v>7</v>
      </c>
      <c r="B31" s="43">
        <f t="shared" si="23"/>
        <v>-15</v>
      </c>
      <c r="C31" s="43">
        <v>-16</v>
      </c>
      <c r="D31" s="43">
        <f t="shared" si="24"/>
        <v>-62</v>
      </c>
      <c r="E31" s="43">
        <f t="shared" si="25"/>
        <v>-7</v>
      </c>
      <c r="F31" s="43">
        <v>5</v>
      </c>
      <c r="G31" s="43">
        <v>45</v>
      </c>
      <c r="H31" s="43">
        <v>12</v>
      </c>
      <c r="I31" s="43">
        <v>109</v>
      </c>
      <c r="J31" s="63">
        <f t="shared" si="3"/>
        <v>-12.414423081595071</v>
      </c>
      <c r="K31" s="63">
        <v>8.8674450582821933</v>
      </c>
      <c r="L31" s="63">
        <v>21.281868139877265</v>
      </c>
      <c r="M31" s="43">
        <f t="shared" si="26"/>
        <v>-8</v>
      </c>
      <c r="N31" s="43">
        <f t="shared" si="28"/>
        <v>41</v>
      </c>
      <c r="O31" s="43">
        <v>198</v>
      </c>
      <c r="P31" s="43">
        <v>18</v>
      </c>
      <c r="Q31" s="43">
        <v>23</v>
      </c>
      <c r="R31" s="43">
        <f t="shared" si="27"/>
        <v>49</v>
      </c>
      <c r="S31" s="43">
        <v>196</v>
      </c>
      <c r="T31" s="43">
        <v>30</v>
      </c>
      <c r="U31" s="43">
        <v>19</v>
      </c>
      <c r="V31" s="53">
        <v>-14.187912093251512</v>
      </c>
    </row>
    <row r="32" spans="1:22" ht="15" customHeight="1" x14ac:dyDescent="0.2">
      <c r="A32" s="5" t="s">
        <v>6</v>
      </c>
      <c r="B32" s="40">
        <f t="shared" si="23"/>
        <v>1</v>
      </c>
      <c r="C32" s="40">
        <v>-5</v>
      </c>
      <c r="D32" s="40">
        <f t="shared" si="24"/>
        <v>19</v>
      </c>
      <c r="E32" s="40">
        <f t="shared" si="25"/>
        <v>1</v>
      </c>
      <c r="F32" s="40">
        <v>1</v>
      </c>
      <c r="G32" s="40">
        <v>12</v>
      </c>
      <c r="H32" s="40">
        <v>0</v>
      </c>
      <c r="I32" s="40">
        <v>24</v>
      </c>
      <c r="J32" s="61">
        <f t="shared" si="3"/>
        <v>7.0504152984353867</v>
      </c>
      <c r="K32" s="61">
        <v>7.0504152984353867</v>
      </c>
      <c r="L32" s="61">
        <v>0</v>
      </c>
      <c r="M32" s="40">
        <f t="shared" si="26"/>
        <v>0</v>
      </c>
      <c r="N32" s="40">
        <f t="shared" si="28"/>
        <v>12</v>
      </c>
      <c r="O32" s="41">
        <v>90</v>
      </c>
      <c r="P32" s="41">
        <v>5</v>
      </c>
      <c r="Q32" s="41">
        <v>7</v>
      </c>
      <c r="R32" s="41">
        <f t="shared" si="27"/>
        <v>12</v>
      </c>
      <c r="S32" s="41">
        <v>59</v>
      </c>
      <c r="T32" s="41">
        <v>8</v>
      </c>
      <c r="U32" s="41">
        <v>4</v>
      </c>
      <c r="V32" s="52">
        <v>0</v>
      </c>
    </row>
    <row r="33" spans="1:22" ht="15" customHeight="1" x14ac:dyDescent="0.2">
      <c r="A33" s="3" t="s">
        <v>5</v>
      </c>
      <c r="B33" s="42">
        <f t="shared" si="23"/>
        <v>-28</v>
      </c>
      <c r="C33" s="42">
        <v>-37</v>
      </c>
      <c r="D33" s="42">
        <f t="shared" si="24"/>
        <v>-109</v>
      </c>
      <c r="E33" s="42">
        <f t="shared" si="25"/>
        <v>-7</v>
      </c>
      <c r="F33" s="42">
        <v>3</v>
      </c>
      <c r="G33" s="42">
        <v>28</v>
      </c>
      <c r="H33" s="42">
        <v>10</v>
      </c>
      <c r="I33" s="42">
        <v>141</v>
      </c>
      <c r="J33" s="62">
        <f t="shared" si="3"/>
        <v>-11.710621602544713</v>
      </c>
      <c r="K33" s="62">
        <v>5.0188378296620186</v>
      </c>
      <c r="L33" s="62">
        <v>16.729459432206731</v>
      </c>
      <c r="M33" s="42">
        <f t="shared" si="26"/>
        <v>-21</v>
      </c>
      <c r="N33" s="42">
        <f t="shared" si="28"/>
        <v>31</v>
      </c>
      <c r="O33" s="42">
        <v>245</v>
      </c>
      <c r="P33" s="42">
        <v>15</v>
      </c>
      <c r="Q33" s="42">
        <v>16</v>
      </c>
      <c r="R33" s="42">
        <f t="shared" si="27"/>
        <v>52</v>
      </c>
      <c r="S33" s="42">
        <v>241</v>
      </c>
      <c r="T33" s="42">
        <v>34</v>
      </c>
      <c r="U33" s="42">
        <v>18</v>
      </c>
      <c r="V33" s="49">
        <v>-35.131864807634138</v>
      </c>
    </row>
    <row r="34" spans="1:22" ht="15" customHeight="1" x14ac:dyDescent="0.2">
      <c r="A34" s="3" t="s">
        <v>4</v>
      </c>
      <c r="B34" s="42">
        <f t="shared" si="23"/>
        <v>-5</v>
      </c>
      <c r="C34" s="42">
        <v>-5</v>
      </c>
      <c r="D34" s="42">
        <f t="shared" si="24"/>
        <v>-15</v>
      </c>
      <c r="E34" s="42">
        <f t="shared" si="25"/>
        <v>-5</v>
      </c>
      <c r="F34" s="42">
        <v>2</v>
      </c>
      <c r="G34" s="42">
        <v>25</v>
      </c>
      <c r="H34" s="42">
        <v>7</v>
      </c>
      <c r="I34" s="42">
        <v>74</v>
      </c>
      <c r="J34" s="62">
        <f t="shared" si="3"/>
        <v>-12.229116689226318</v>
      </c>
      <c r="K34" s="62">
        <v>4.8916466756905255</v>
      </c>
      <c r="L34" s="62">
        <v>17.120763364916844</v>
      </c>
      <c r="M34" s="42">
        <f t="shared" si="26"/>
        <v>0</v>
      </c>
      <c r="N34" s="42">
        <f t="shared" si="28"/>
        <v>33</v>
      </c>
      <c r="O34" s="42">
        <v>166</v>
      </c>
      <c r="P34" s="42">
        <v>16</v>
      </c>
      <c r="Q34" s="42">
        <v>17</v>
      </c>
      <c r="R34" s="42">
        <f t="shared" si="27"/>
        <v>33</v>
      </c>
      <c r="S34" s="42">
        <v>132</v>
      </c>
      <c r="T34" s="42">
        <v>19</v>
      </c>
      <c r="U34" s="42">
        <v>14</v>
      </c>
      <c r="V34" s="49">
        <v>0</v>
      </c>
    </row>
    <row r="35" spans="1:22" ht="15" customHeight="1" x14ac:dyDescent="0.2">
      <c r="A35" s="1" t="s">
        <v>3</v>
      </c>
      <c r="B35" s="43">
        <f t="shared" si="23"/>
        <v>-7</v>
      </c>
      <c r="C35" s="43">
        <v>-8</v>
      </c>
      <c r="D35" s="43">
        <f t="shared" si="24"/>
        <v>-95</v>
      </c>
      <c r="E35" s="43">
        <f t="shared" si="25"/>
        <v>-4</v>
      </c>
      <c r="F35" s="43">
        <v>3</v>
      </c>
      <c r="G35" s="43">
        <v>21</v>
      </c>
      <c r="H35" s="43">
        <v>7</v>
      </c>
      <c r="I35" s="43">
        <v>92</v>
      </c>
      <c r="J35" s="63">
        <f t="shared" si="3"/>
        <v>-9.6588954457646405</v>
      </c>
      <c r="K35" s="63">
        <v>7.24417158432348</v>
      </c>
      <c r="L35" s="63">
        <v>16.903067030088121</v>
      </c>
      <c r="M35" s="43">
        <f>N35-R35</f>
        <v>-3</v>
      </c>
      <c r="N35" s="43">
        <f t="shared" si="28"/>
        <v>28</v>
      </c>
      <c r="O35" s="47">
        <v>130</v>
      </c>
      <c r="P35" s="47">
        <v>13</v>
      </c>
      <c r="Q35" s="47">
        <v>15</v>
      </c>
      <c r="R35" s="47">
        <f t="shared" si="27"/>
        <v>31</v>
      </c>
      <c r="S35" s="47">
        <v>154</v>
      </c>
      <c r="T35" s="47">
        <v>18</v>
      </c>
      <c r="U35" s="47">
        <v>13</v>
      </c>
      <c r="V35" s="54">
        <v>-7.2441715843234817</v>
      </c>
    </row>
    <row r="36" spans="1:22" ht="15" customHeight="1" x14ac:dyDescent="0.2">
      <c r="A36" s="5" t="s">
        <v>2</v>
      </c>
      <c r="B36" s="40">
        <f t="shared" si="23"/>
        <v>-11</v>
      </c>
      <c r="C36" s="40">
        <v>-3</v>
      </c>
      <c r="D36" s="40">
        <f t="shared" si="24"/>
        <v>-63</v>
      </c>
      <c r="E36" s="40">
        <f t="shared" si="25"/>
        <v>-3</v>
      </c>
      <c r="F36" s="40">
        <v>0</v>
      </c>
      <c r="G36" s="40">
        <v>5</v>
      </c>
      <c r="H36" s="40">
        <v>3</v>
      </c>
      <c r="I36" s="40">
        <v>59</v>
      </c>
      <c r="J36" s="61">
        <f t="shared" si="3"/>
        <v>-19.165806101552516</v>
      </c>
      <c r="K36" s="61">
        <v>0</v>
      </c>
      <c r="L36" s="61">
        <v>19.165806101552516</v>
      </c>
      <c r="M36" s="40">
        <f t="shared" si="26"/>
        <v>-8</v>
      </c>
      <c r="N36" s="40">
        <f t="shared" si="28"/>
        <v>10</v>
      </c>
      <c r="O36" s="40">
        <v>43</v>
      </c>
      <c r="P36" s="40">
        <v>3</v>
      </c>
      <c r="Q36" s="40">
        <v>7</v>
      </c>
      <c r="R36" s="40">
        <f t="shared" si="27"/>
        <v>18</v>
      </c>
      <c r="S36" s="40">
        <v>52</v>
      </c>
      <c r="T36" s="40">
        <v>7</v>
      </c>
      <c r="U36" s="40">
        <v>11</v>
      </c>
      <c r="V36" s="48">
        <v>-51.108816270806713</v>
      </c>
    </row>
    <row r="37" spans="1:22" ht="15" customHeight="1" x14ac:dyDescent="0.2">
      <c r="A37" s="3" t="s">
        <v>1</v>
      </c>
      <c r="B37" s="42">
        <f t="shared" si="23"/>
        <v>-20</v>
      </c>
      <c r="C37" s="42">
        <v>-17</v>
      </c>
      <c r="D37" s="42">
        <f t="shared" si="24"/>
        <v>-39</v>
      </c>
      <c r="E37" s="42">
        <f t="shared" si="25"/>
        <v>-8</v>
      </c>
      <c r="F37" s="42">
        <v>0</v>
      </c>
      <c r="G37" s="42">
        <v>4</v>
      </c>
      <c r="H37" s="42">
        <v>8</v>
      </c>
      <c r="I37" s="42">
        <v>33</v>
      </c>
      <c r="J37" s="62">
        <f t="shared" si="3"/>
        <v>-76.270079665665406</v>
      </c>
      <c r="K37" s="62">
        <v>0</v>
      </c>
      <c r="L37" s="62">
        <v>76.270079665665406</v>
      </c>
      <c r="M37" s="42">
        <f t="shared" si="26"/>
        <v>-12</v>
      </c>
      <c r="N37" s="42">
        <f t="shared" si="28"/>
        <v>6</v>
      </c>
      <c r="O37" s="42">
        <v>50</v>
      </c>
      <c r="P37" s="42">
        <v>2</v>
      </c>
      <c r="Q37" s="42">
        <v>4</v>
      </c>
      <c r="R37" s="42">
        <f t="shared" si="27"/>
        <v>18</v>
      </c>
      <c r="S37" s="42">
        <v>60</v>
      </c>
      <c r="T37" s="42">
        <v>6</v>
      </c>
      <c r="U37" s="42">
        <v>12</v>
      </c>
      <c r="V37" s="49">
        <v>-114.40511949849812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-2</v>
      </c>
      <c r="D38" s="43">
        <f t="shared" si="24"/>
        <v>-26</v>
      </c>
      <c r="E38" s="43">
        <f t="shared" si="25"/>
        <v>-1</v>
      </c>
      <c r="F38" s="43">
        <v>2</v>
      </c>
      <c r="G38" s="43">
        <v>8</v>
      </c>
      <c r="H38" s="43">
        <v>3</v>
      </c>
      <c r="I38" s="43">
        <v>27</v>
      </c>
      <c r="J38" s="63">
        <f t="shared" si="3"/>
        <v>-10.247339902860833</v>
      </c>
      <c r="K38" s="63">
        <v>20.494679805721663</v>
      </c>
      <c r="L38" s="63">
        <v>30.742019708582497</v>
      </c>
      <c r="M38" s="43">
        <f t="shared" si="26"/>
        <v>-4</v>
      </c>
      <c r="N38" s="43">
        <f t="shared" si="28"/>
        <v>6</v>
      </c>
      <c r="O38" s="43">
        <v>28</v>
      </c>
      <c r="P38" s="43">
        <v>2</v>
      </c>
      <c r="Q38" s="43">
        <v>4</v>
      </c>
      <c r="R38" s="43">
        <f t="shared" si="27"/>
        <v>10</v>
      </c>
      <c r="S38" s="43">
        <v>35</v>
      </c>
      <c r="T38" s="43">
        <v>7</v>
      </c>
      <c r="U38" s="43">
        <v>3</v>
      </c>
      <c r="V38" s="53">
        <v>-40.989359611443319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-945</v>
      </c>
      <c r="C9" s="34">
        <f t="shared" si="0"/>
        <v>-550</v>
      </c>
      <c r="D9" s="34">
        <f t="shared" si="0"/>
        <v>-2960</v>
      </c>
      <c r="E9" s="34">
        <f t="shared" si="0"/>
        <v>-213</v>
      </c>
      <c r="F9" s="34">
        <f t="shared" si="0"/>
        <v>140</v>
      </c>
      <c r="G9" s="34">
        <f t="shared" si="0"/>
        <v>1820</v>
      </c>
      <c r="H9" s="34">
        <f t="shared" si="0"/>
        <v>353</v>
      </c>
      <c r="I9" s="34">
        <f t="shared" si="0"/>
        <v>4216</v>
      </c>
      <c r="J9" s="51">
        <f>K9-L9</f>
        <v>-8.9164502974271809</v>
      </c>
      <c r="K9" s="51">
        <v>5.8605776602807786</v>
      </c>
      <c r="L9" s="51">
        <v>14.77702795770796</v>
      </c>
      <c r="M9" s="34">
        <f t="shared" ref="M9:U9" si="1">M10+M11</f>
        <v>-732</v>
      </c>
      <c r="N9" s="34">
        <f t="shared" si="1"/>
        <v>1429</v>
      </c>
      <c r="O9" s="34">
        <f t="shared" si="1"/>
        <v>7498</v>
      </c>
      <c r="P9" s="34">
        <f t="shared" si="1"/>
        <v>858</v>
      </c>
      <c r="Q9" s="34">
        <f t="shared" si="1"/>
        <v>571</v>
      </c>
      <c r="R9" s="34">
        <f>R10+R11</f>
        <v>2161</v>
      </c>
      <c r="S9" s="34">
        <f t="shared" si="1"/>
        <v>8062</v>
      </c>
      <c r="T9" s="34">
        <f t="shared" si="1"/>
        <v>1590</v>
      </c>
      <c r="U9" s="34">
        <f t="shared" si="1"/>
        <v>571</v>
      </c>
      <c r="V9" s="51">
        <v>-30.642448909468072</v>
      </c>
    </row>
    <row r="10" spans="1:22" ht="15" customHeight="1" x14ac:dyDescent="0.2">
      <c r="A10" s="6" t="s">
        <v>28</v>
      </c>
      <c r="B10" s="35">
        <f t="shared" ref="B10:I10" si="2">B20+B21+B22+B23</f>
        <v>-647</v>
      </c>
      <c r="C10" s="35">
        <f t="shared" si="2"/>
        <v>-382</v>
      </c>
      <c r="D10" s="35">
        <f t="shared" si="2"/>
        <v>-1720</v>
      </c>
      <c r="E10" s="35">
        <f t="shared" si="2"/>
        <v>-115</v>
      </c>
      <c r="F10" s="35">
        <f t="shared" si="2"/>
        <v>111</v>
      </c>
      <c r="G10" s="35">
        <f t="shared" si="2"/>
        <v>1441</v>
      </c>
      <c r="H10" s="35">
        <f t="shared" si="2"/>
        <v>226</v>
      </c>
      <c r="I10" s="35">
        <f t="shared" si="2"/>
        <v>2840</v>
      </c>
      <c r="J10" s="48">
        <f t="shared" ref="J10:J38" si="3">K10-L10</f>
        <v>-6.3935492705413433</v>
      </c>
      <c r="K10" s="48">
        <v>6.1711649480877311</v>
      </c>
      <c r="L10" s="48">
        <v>12.564714218629074</v>
      </c>
      <c r="M10" s="35">
        <f t="shared" ref="M10:U10" si="4">M20+M21+M22+M23</f>
        <v>-532</v>
      </c>
      <c r="N10" s="35">
        <f t="shared" si="4"/>
        <v>1151</v>
      </c>
      <c r="O10" s="35">
        <f t="shared" si="4"/>
        <v>5607</v>
      </c>
      <c r="P10" s="35">
        <f t="shared" si="4"/>
        <v>744</v>
      </c>
      <c r="Q10" s="35">
        <f t="shared" si="4"/>
        <v>407</v>
      </c>
      <c r="R10" s="35">
        <f t="shared" si="4"/>
        <v>1683</v>
      </c>
      <c r="S10" s="35">
        <f t="shared" si="4"/>
        <v>5928</v>
      </c>
      <c r="T10" s="35">
        <f t="shared" si="4"/>
        <v>1320</v>
      </c>
      <c r="U10" s="35">
        <f t="shared" si="4"/>
        <v>363</v>
      </c>
      <c r="V10" s="48">
        <v>-29.577114886330399</v>
      </c>
    </row>
    <row r="11" spans="1:22" ht="15" customHeight="1" x14ac:dyDescent="0.2">
      <c r="A11" s="2" t="s">
        <v>27</v>
      </c>
      <c r="B11" s="36">
        <f t="shared" ref="B11:I11" si="5">B12+B13+B14+B15+B16</f>
        <v>-298</v>
      </c>
      <c r="C11" s="36">
        <f t="shared" si="5"/>
        <v>-168</v>
      </c>
      <c r="D11" s="36">
        <f t="shared" si="5"/>
        <v>-1240</v>
      </c>
      <c r="E11" s="36">
        <f t="shared" si="5"/>
        <v>-98</v>
      </c>
      <c r="F11" s="36">
        <f t="shared" si="5"/>
        <v>29</v>
      </c>
      <c r="G11" s="36">
        <f t="shared" si="5"/>
        <v>379</v>
      </c>
      <c r="H11" s="36">
        <f t="shared" si="5"/>
        <v>127</v>
      </c>
      <c r="I11" s="36">
        <f t="shared" si="5"/>
        <v>1376</v>
      </c>
      <c r="J11" s="53">
        <f t="shared" si="3"/>
        <v>-16.605805021758851</v>
      </c>
      <c r="K11" s="53">
        <v>4.913962710520476</v>
      </c>
      <c r="L11" s="53">
        <v>21.519767732279327</v>
      </c>
      <c r="M11" s="36">
        <f t="shared" ref="M11:U11" si="6">M12+M13+M14+M15+M16</f>
        <v>-200</v>
      </c>
      <c r="N11" s="36">
        <f t="shared" si="6"/>
        <v>278</v>
      </c>
      <c r="O11" s="36">
        <f t="shared" si="6"/>
        <v>1891</v>
      </c>
      <c r="P11" s="36">
        <f t="shared" si="6"/>
        <v>114</v>
      </c>
      <c r="Q11" s="36">
        <f t="shared" si="6"/>
        <v>164</v>
      </c>
      <c r="R11" s="36">
        <f t="shared" si="6"/>
        <v>478</v>
      </c>
      <c r="S11" s="36">
        <f t="shared" si="6"/>
        <v>2134</v>
      </c>
      <c r="T11" s="36">
        <f t="shared" si="6"/>
        <v>270</v>
      </c>
      <c r="U11" s="36">
        <f t="shared" si="6"/>
        <v>208</v>
      </c>
      <c r="V11" s="53">
        <v>-33.889398003589491</v>
      </c>
    </row>
    <row r="12" spans="1:22" ht="15" customHeight="1" x14ac:dyDescent="0.2">
      <c r="A12" s="6" t="s">
        <v>26</v>
      </c>
      <c r="B12" s="35">
        <f t="shared" ref="B12:I12" si="7">B24</f>
        <v>-18</v>
      </c>
      <c r="C12" s="35">
        <f t="shared" si="7"/>
        <v>-8</v>
      </c>
      <c r="D12" s="35">
        <f t="shared" si="7"/>
        <v>-88</v>
      </c>
      <c r="E12" s="35">
        <f t="shared" si="7"/>
        <v>-1</v>
      </c>
      <c r="F12" s="35">
        <f t="shared" si="7"/>
        <v>2</v>
      </c>
      <c r="G12" s="35">
        <f t="shared" si="7"/>
        <v>34</v>
      </c>
      <c r="H12" s="35">
        <f t="shared" si="7"/>
        <v>3</v>
      </c>
      <c r="I12" s="35">
        <f t="shared" si="7"/>
        <v>96</v>
      </c>
      <c r="J12" s="48">
        <f t="shared" si="3"/>
        <v>-2.1791955484706822</v>
      </c>
      <c r="K12" s="48">
        <v>4.3583910969413644</v>
      </c>
      <c r="L12" s="48">
        <v>6.5375866454120466</v>
      </c>
      <c r="M12" s="35">
        <f t="shared" ref="M12:U12" si="8">M24</f>
        <v>-17</v>
      </c>
      <c r="N12" s="35">
        <f t="shared" si="8"/>
        <v>23</v>
      </c>
      <c r="O12" s="35">
        <f t="shared" si="8"/>
        <v>151</v>
      </c>
      <c r="P12" s="35">
        <f t="shared" si="8"/>
        <v>8</v>
      </c>
      <c r="Q12" s="35">
        <f t="shared" si="8"/>
        <v>15</v>
      </c>
      <c r="R12" s="35">
        <f t="shared" si="8"/>
        <v>40</v>
      </c>
      <c r="S12" s="35">
        <f t="shared" si="8"/>
        <v>177</v>
      </c>
      <c r="T12" s="35">
        <f t="shared" si="8"/>
        <v>22</v>
      </c>
      <c r="U12" s="35">
        <f t="shared" si="8"/>
        <v>18</v>
      </c>
      <c r="V12" s="48">
        <v>-37.046324324001588</v>
      </c>
    </row>
    <row r="13" spans="1:22" ht="15" customHeight="1" x14ac:dyDescent="0.2">
      <c r="A13" s="4" t="s">
        <v>25</v>
      </c>
      <c r="B13" s="37">
        <f t="shared" ref="B13:I13" si="9">B25+B26+B27</f>
        <v>-77</v>
      </c>
      <c r="C13" s="37">
        <f t="shared" si="9"/>
        <v>-36</v>
      </c>
      <c r="D13" s="37">
        <f t="shared" si="9"/>
        <v>-334</v>
      </c>
      <c r="E13" s="37">
        <f t="shared" si="9"/>
        <v>-20</v>
      </c>
      <c r="F13" s="37">
        <f t="shared" si="9"/>
        <v>4</v>
      </c>
      <c r="G13" s="37">
        <f t="shared" si="9"/>
        <v>66</v>
      </c>
      <c r="H13" s="37">
        <f t="shared" si="9"/>
        <v>24</v>
      </c>
      <c r="I13" s="37">
        <f t="shared" si="9"/>
        <v>276</v>
      </c>
      <c r="J13" s="49">
        <f t="shared" si="3"/>
        <v>-18.862854130706658</v>
      </c>
      <c r="K13" s="49">
        <v>3.7725708261413318</v>
      </c>
      <c r="L13" s="49">
        <v>22.635424956847991</v>
      </c>
      <c r="M13" s="37">
        <f t="shared" ref="M13:U13" si="10">M25+M26+M27</f>
        <v>-57</v>
      </c>
      <c r="N13" s="37">
        <f t="shared" si="10"/>
        <v>39</v>
      </c>
      <c r="O13" s="37">
        <f t="shared" si="10"/>
        <v>277</v>
      </c>
      <c r="P13" s="37">
        <f t="shared" si="10"/>
        <v>16</v>
      </c>
      <c r="Q13" s="37">
        <f t="shared" si="10"/>
        <v>23</v>
      </c>
      <c r="R13" s="37">
        <f t="shared" si="10"/>
        <v>96</v>
      </c>
      <c r="S13" s="37">
        <f t="shared" si="10"/>
        <v>401</v>
      </c>
      <c r="T13" s="37">
        <f t="shared" si="10"/>
        <v>49</v>
      </c>
      <c r="U13" s="37">
        <f t="shared" si="10"/>
        <v>47</v>
      </c>
      <c r="V13" s="49">
        <v>-53.759134272513982</v>
      </c>
    </row>
    <row r="14" spans="1:22" ht="15" customHeight="1" x14ac:dyDescent="0.2">
      <c r="A14" s="4" t="s">
        <v>24</v>
      </c>
      <c r="B14" s="37">
        <f t="shared" ref="B14:I14" si="11">B28+B29+B30+B31</f>
        <v>-139</v>
      </c>
      <c r="C14" s="37">
        <f t="shared" si="11"/>
        <v>-87</v>
      </c>
      <c r="D14" s="37">
        <f t="shared" si="11"/>
        <v>-438</v>
      </c>
      <c r="E14" s="37">
        <f t="shared" si="11"/>
        <v>-42</v>
      </c>
      <c r="F14" s="37">
        <f t="shared" si="11"/>
        <v>14</v>
      </c>
      <c r="G14" s="37">
        <f t="shared" si="11"/>
        <v>156</v>
      </c>
      <c r="H14" s="37">
        <f t="shared" si="11"/>
        <v>56</v>
      </c>
      <c r="I14" s="37">
        <f t="shared" si="11"/>
        <v>503</v>
      </c>
      <c r="J14" s="49">
        <f t="shared" si="3"/>
        <v>-18.57826016350808</v>
      </c>
      <c r="K14" s="49">
        <v>6.192753387836027</v>
      </c>
      <c r="L14" s="49">
        <v>24.771013551344108</v>
      </c>
      <c r="M14" s="37">
        <f t="shared" ref="M14:U14" si="12">M28+M29+M30+M31</f>
        <v>-97</v>
      </c>
      <c r="N14" s="37">
        <f t="shared" si="12"/>
        <v>104</v>
      </c>
      <c r="O14" s="37">
        <f t="shared" si="12"/>
        <v>769</v>
      </c>
      <c r="P14" s="37">
        <f t="shared" si="12"/>
        <v>44</v>
      </c>
      <c r="Q14" s="37">
        <f t="shared" si="12"/>
        <v>60</v>
      </c>
      <c r="R14" s="37">
        <f t="shared" si="12"/>
        <v>201</v>
      </c>
      <c r="S14" s="37">
        <f t="shared" si="12"/>
        <v>860</v>
      </c>
      <c r="T14" s="37">
        <f t="shared" si="12"/>
        <v>116</v>
      </c>
      <c r="U14" s="37">
        <f t="shared" si="12"/>
        <v>85</v>
      </c>
      <c r="V14" s="49">
        <v>-42.906934187149609</v>
      </c>
    </row>
    <row r="15" spans="1:22" ht="15" customHeight="1" x14ac:dyDescent="0.2">
      <c r="A15" s="4" t="s">
        <v>23</v>
      </c>
      <c r="B15" s="37">
        <f t="shared" ref="B15:I15" si="13">B32+B33+B34+B35</f>
        <v>-32</v>
      </c>
      <c r="C15" s="37">
        <f t="shared" si="13"/>
        <v>-20</v>
      </c>
      <c r="D15" s="37">
        <f t="shared" si="13"/>
        <v>-252</v>
      </c>
      <c r="E15" s="37">
        <f t="shared" si="13"/>
        <v>-26</v>
      </c>
      <c r="F15" s="37">
        <f t="shared" si="13"/>
        <v>9</v>
      </c>
      <c r="G15" s="37">
        <f t="shared" si="13"/>
        <v>106</v>
      </c>
      <c r="H15" s="37">
        <f t="shared" si="13"/>
        <v>35</v>
      </c>
      <c r="I15" s="37">
        <f t="shared" si="13"/>
        <v>379</v>
      </c>
      <c r="J15" s="49">
        <f t="shared" si="3"/>
        <v>-15.203825788828633</v>
      </c>
      <c r="K15" s="49">
        <v>5.2628627730560655</v>
      </c>
      <c r="L15" s="49">
        <v>20.466688561884698</v>
      </c>
      <c r="M15" s="37">
        <f t="shared" ref="M15:U15" si="14">M32+M33+M34+M35</f>
        <v>-6</v>
      </c>
      <c r="N15" s="37">
        <f t="shared" si="14"/>
        <v>95</v>
      </c>
      <c r="O15" s="37">
        <f t="shared" si="14"/>
        <v>591</v>
      </c>
      <c r="P15" s="37">
        <f t="shared" si="14"/>
        <v>36</v>
      </c>
      <c r="Q15" s="37">
        <f t="shared" si="14"/>
        <v>59</v>
      </c>
      <c r="R15" s="37">
        <f t="shared" si="14"/>
        <v>101</v>
      </c>
      <c r="S15" s="37">
        <f t="shared" si="14"/>
        <v>570</v>
      </c>
      <c r="T15" s="37">
        <f t="shared" si="14"/>
        <v>58</v>
      </c>
      <c r="U15" s="37">
        <f t="shared" si="14"/>
        <v>43</v>
      </c>
      <c r="V15" s="49">
        <v>-3.5085751820373901</v>
      </c>
    </row>
    <row r="16" spans="1:22" ht="15" customHeight="1" x14ac:dyDescent="0.2">
      <c r="A16" s="2" t="s">
        <v>22</v>
      </c>
      <c r="B16" s="36">
        <f t="shared" ref="B16:I16" si="15">B36+B37+B38</f>
        <v>-32</v>
      </c>
      <c r="C16" s="36">
        <f t="shared" si="15"/>
        <v>-17</v>
      </c>
      <c r="D16" s="36">
        <f t="shared" si="15"/>
        <v>-128</v>
      </c>
      <c r="E16" s="36">
        <f t="shared" si="15"/>
        <v>-9</v>
      </c>
      <c r="F16" s="36">
        <f t="shared" si="15"/>
        <v>0</v>
      </c>
      <c r="G16" s="36">
        <f t="shared" si="15"/>
        <v>17</v>
      </c>
      <c r="H16" s="36">
        <f t="shared" si="15"/>
        <v>9</v>
      </c>
      <c r="I16" s="36">
        <f t="shared" si="15"/>
        <v>122</v>
      </c>
      <c r="J16" s="53">
        <f t="shared" si="3"/>
        <v>-21.867053639183631</v>
      </c>
      <c r="K16" s="53">
        <v>0</v>
      </c>
      <c r="L16" s="53">
        <v>21.867053639183631</v>
      </c>
      <c r="M16" s="36">
        <f t="shared" ref="M16:U16" si="16">M36+M37+M38</f>
        <v>-23</v>
      </c>
      <c r="N16" s="36">
        <f t="shared" si="16"/>
        <v>17</v>
      </c>
      <c r="O16" s="36">
        <f t="shared" si="16"/>
        <v>103</v>
      </c>
      <c r="P16" s="36">
        <f t="shared" si="16"/>
        <v>10</v>
      </c>
      <c r="Q16" s="36">
        <f t="shared" si="16"/>
        <v>7</v>
      </c>
      <c r="R16" s="36">
        <f t="shared" si="16"/>
        <v>40</v>
      </c>
      <c r="S16" s="36">
        <f t="shared" si="16"/>
        <v>126</v>
      </c>
      <c r="T16" s="36">
        <f t="shared" si="16"/>
        <v>25</v>
      </c>
      <c r="U16" s="36">
        <f t="shared" si="16"/>
        <v>15</v>
      </c>
      <c r="V16" s="53">
        <v>-55.882470411247049</v>
      </c>
    </row>
    <row r="17" spans="1:22" ht="15" customHeight="1" x14ac:dyDescent="0.2">
      <c r="A17" s="6" t="s">
        <v>21</v>
      </c>
      <c r="B17" s="35">
        <f t="shared" ref="B17:I17" si="17">B12+B13+B20</f>
        <v>-405</v>
      </c>
      <c r="C17" s="35">
        <f t="shared" si="17"/>
        <v>-215</v>
      </c>
      <c r="D17" s="35">
        <f t="shared" si="17"/>
        <v>-1280</v>
      </c>
      <c r="E17" s="35">
        <f t="shared" si="17"/>
        <v>-87</v>
      </c>
      <c r="F17" s="35">
        <f t="shared" si="17"/>
        <v>57</v>
      </c>
      <c r="G17" s="35">
        <f t="shared" si="17"/>
        <v>735</v>
      </c>
      <c r="H17" s="35">
        <f t="shared" si="17"/>
        <v>144</v>
      </c>
      <c r="I17" s="35">
        <f t="shared" si="17"/>
        <v>1672</v>
      </c>
      <c r="J17" s="48">
        <f t="shared" si="3"/>
        <v>-9.0685379277926774</v>
      </c>
      <c r="K17" s="48">
        <v>5.9414558837262366</v>
      </c>
      <c r="L17" s="48">
        <v>15.009993811518914</v>
      </c>
      <c r="M17" s="35">
        <f t="shared" ref="M17:U17" si="18">M12+M13+M20</f>
        <v>-318</v>
      </c>
      <c r="N17" s="35">
        <f t="shared" si="18"/>
        <v>505</v>
      </c>
      <c r="O17" s="35">
        <f t="shared" si="18"/>
        <v>2501</v>
      </c>
      <c r="P17" s="35">
        <f t="shared" si="18"/>
        <v>314</v>
      </c>
      <c r="Q17" s="35">
        <f t="shared" si="18"/>
        <v>191</v>
      </c>
      <c r="R17" s="35">
        <f t="shared" si="18"/>
        <v>823</v>
      </c>
      <c r="S17" s="35">
        <f t="shared" si="18"/>
        <v>2844</v>
      </c>
      <c r="T17" s="35">
        <f t="shared" si="18"/>
        <v>639</v>
      </c>
      <c r="U17" s="35">
        <f t="shared" si="18"/>
        <v>184</v>
      </c>
      <c r="V17" s="48">
        <v>-33.147069667104262</v>
      </c>
    </row>
    <row r="18" spans="1:22" ht="15" customHeight="1" x14ac:dyDescent="0.2">
      <c r="A18" s="4" t="s">
        <v>20</v>
      </c>
      <c r="B18" s="37">
        <f t="shared" ref="B18:I18" si="19">B14+B22</f>
        <v>-195</v>
      </c>
      <c r="C18" s="37">
        <f t="shared" si="19"/>
        <v>-111</v>
      </c>
      <c r="D18" s="37">
        <f t="shared" si="19"/>
        <v>-747</v>
      </c>
      <c r="E18" s="37">
        <f t="shared" si="19"/>
        <v>-49</v>
      </c>
      <c r="F18" s="37">
        <f t="shared" si="19"/>
        <v>30</v>
      </c>
      <c r="G18" s="37">
        <f t="shared" si="19"/>
        <v>315</v>
      </c>
      <c r="H18" s="37">
        <f t="shared" si="19"/>
        <v>79</v>
      </c>
      <c r="I18" s="37">
        <f t="shared" si="19"/>
        <v>873</v>
      </c>
      <c r="J18" s="49">
        <f t="shared" si="3"/>
        <v>-11.460093436445341</v>
      </c>
      <c r="K18" s="49">
        <v>7.0163837365991881</v>
      </c>
      <c r="L18" s="49">
        <v>18.476477173044529</v>
      </c>
      <c r="M18" s="37">
        <f t="shared" ref="M18:U18" si="20">M14+M22</f>
        <v>-146</v>
      </c>
      <c r="N18" s="37">
        <f t="shared" si="20"/>
        <v>228</v>
      </c>
      <c r="O18" s="37">
        <f t="shared" si="20"/>
        <v>1391</v>
      </c>
      <c r="P18" s="37">
        <f t="shared" si="20"/>
        <v>108</v>
      </c>
      <c r="Q18" s="37">
        <f t="shared" si="20"/>
        <v>120</v>
      </c>
      <c r="R18" s="37">
        <f t="shared" si="20"/>
        <v>374</v>
      </c>
      <c r="S18" s="37">
        <f t="shared" si="20"/>
        <v>1580</v>
      </c>
      <c r="T18" s="37">
        <f t="shared" si="20"/>
        <v>212</v>
      </c>
      <c r="U18" s="37">
        <f t="shared" si="20"/>
        <v>162</v>
      </c>
      <c r="V18" s="49">
        <v>-34.146400851449378</v>
      </c>
    </row>
    <row r="19" spans="1:22" ht="15" customHeight="1" x14ac:dyDescent="0.2">
      <c r="A19" s="2" t="s">
        <v>19</v>
      </c>
      <c r="B19" s="36">
        <f t="shared" ref="B19:I19" si="21">B15+B16+B21+B23</f>
        <v>-345</v>
      </c>
      <c r="C19" s="36">
        <f t="shared" si="21"/>
        <v>-224</v>
      </c>
      <c r="D19" s="36">
        <f t="shared" si="21"/>
        <v>-933</v>
      </c>
      <c r="E19" s="36">
        <f t="shared" si="21"/>
        <v>-77</v>
      </c>
      <c r="F19" s="36">
        <f t="shared" si="21"/>
        <v>53</v>
      </c>
      <c r="G19" s="36">
        <f t="shared" si="21"/>
        <v>770</v>
      </c>
      <c r="H19" s="36">
        <f t="shared" si="21"/>
        <v>130</v>
      </c>
      <c r="I19" s="36">
        <f t="shared" si="21"/>
        <v>1671</v>
      </c>
      <c r="J19" s="53">
        <f t="shared" si="3"/>
        <v>-7.6853094782931368</v>
      </c>
      <c r="K19" s="53">
        <v>5.2898883422017686</v>
      </c>
      <c r="L19" s="53">
        <v>12.975197820494905</v>
      </c>
      <c r="M19" s="36">
        <f t="shared" ref="M19:U19" si="22">M15+M16+M21+M23</f>
        <v>-268</v>
      </c>
      <c r="N19" s="36">
        <f t="shared" si="22"/>
        <v>696</v>
      </c>
      <c r="O19" s="36">
        <f t="shared" si="22"/>
        <v>3606</v>
      </c>
      <c r="P19" s="36">
        <f t="shared" si="22"/>
        <v>436</v>
      </c>
      <c r="Q19" s="36">
        <f t="shared" si="22"/>
        <v>260</v>
      </c>
      <c r="R19" s="36">
        <f t="shared" si="22"/>
        <v>964</v>
      </c>
      <c r="S19" s="36">
        <f t="shared" si="22"/>
        <v>3638</v>
      </c>
      <c r="T19" s="36">
        <f t="shared" si="22"/>
        <v>739</v>
      </c>
      <c r="U19" s="36">
        <f t="shared" si="22"/>
        <v>225</v>
      </c>
      <c r="V19" s="53">
        <v>-26.748869353020254</v>
      </c>
    </row>
    <row r="20" spans="1:22" ht="15" customHeight="1" x14ac:dyDescent="0.2">
      <c r="A20" s="5" t="s">
        <v>18</v>
      </c>
      <c r="B20" s="40">
        <f>E20+M20</f>
        <v>-310</v>
      </c>
      <c r="C20" s="40">
        <v>-171</v>
      </c>
      <c r="D20" s="40">
        <f>G20-I20+O20-S20</f>
        <v>-858</v>
      </c>
      <c r="E20" s="40">
        <f>F20-H20</f>
        <v>-66</v>
      </c>
      <c r="F20" s="40">
        <v>51</v>
      </c>
      <c r="G20" s="40">
        <v>635</v>
      </c>
      <c r="H20" s="40">
        <v>117</v>
      </c>
      <c r="I20" s="40">
        <v>1300</v>
      </c>
      <c r="J20" s="61">
        <f t="shared" si="3"/>
        <v>-8.1739431386720156</v>
      </c>
      <c r="K20" s="61">
        <v>6.3162287889738291</v>
      </c>
      <c r="L20" s="61">
        <v>14.490171927645845</v>
      </c>
      <c r="M20" s="40">
        <f>N20-R20</f>
        <v>-244</v>
      </c>
      <c r="N20" s="40">
        <f>SUM(P20:Q20)</f>
        <v>443</v>
      </c>
      <c r="O20" s="41">
        <v>2073</v>
      </c>
      <c r="P20" s="41">
        <v>290</v>
      </c>
      <c r="Q20" s="41">
        <v>153</v>
      </c>
      <c r="R20" s="41">
        <f>SUM(T20:U20)</f>
        <v>687</v>
      </c>
      <c r="S20" s="41">
        <v>2266</v>
      </c>
      <c r="T20" s="41">
        <v>568</v>
      </c>
      <c r="U20" s="41">
        <v>119</v>
      </c>
      <c r="V20" s="52">
        <v>-30.218820088423804</v>
      </c>
    </row>
    <row r="21" spans="1:22" ht="15" customHeight="1" x14ac:dyDescent="0.2">
      <c r="A21" s="3" t="s">
        <v>17</v>
      </c>
      <c r="B21" s="42">
        <f t="shared" ref="B21:B38" si="23">E21+M21</f>
        <v>-237</v>
      </c>
      <c r="C21" s="42">
        <v>-145</v>
      </c>
      <c r="D21" s="42">
        <f t="shared" ref="D21:D38" si="24">G21-I21+O21-S21</f>
        <v>-475</v>
      </c>
      <c r="E21" s="42">
        <f t="shared" ref="E21:E38" si="25">F21-H21</f>
        <v>-30</v>
      </c>
      <c r="F21" s="42">
        <v>39</v>
      </c>
      <c r="G21" s="42">
        <v>549</v>
      </c>
      <c r="H21" s="42">
        <v>69</v>
      </c>
      <c r="I21" s="42">
        <v>945</v>
      </c>
      <c r="J21" s="62">
        <f t="shared" si="3"/>
        <v>-4.6205923979228842</v>
      </c>
      <c r="K21" s="62">
        <v>6.0067701172997516</v>
      </c>
      <c r="L21" s="62">
        <v>10.627362515222636</v>
      </c>
      <c r="M21" s="42">
        <f t="shared" ref="M21:M38" si="26">N21-R21</f>
        <v>-207</v>
      </c>
      <c r="N21" s="42">
        <f>SUM(P21:Q21)</f>
        <v>474</v>
      </c>
      <c r="O21" s="42">
        <v>2277</v>
      </c>
      <c r="P21" s="42">
        <v>309</v>
      </c>
      <c r="Q21" s="42">
        <v>165</v>
      </c>
      <c r="R21" s="42">
        <f t="shared" ref="R21:R38" si="27">SUM(T21:U21)</f>
        <v>681</v>
      </c>
      <c r="S21" s="42">
        <v>2356</v>
      </c>
      <c r="T21" s="42">
        <v>551</v>
      </c>
      <c r="U21" s="42">
        <v>130</v>
      </c>
      <c r="V21" s="49">
        <v>-31.882087545667915</v>
      </c>
    </row>
    <row r="22" spans="1:22" ht="15" customHeight="1" x14ac:dyDescent="0.2">
      <c r="A22" s="3" t="s">
        <v>16</v>
      </c>
      <c r="B22" s="42">
        <f t="shared" si="23"/>
        <v>-56</v>
      </c>
      <c r="C22" s="42">
        <v>-24</v>
      </c>
      <c r="D22" s="42">
        <f t="shared" si="24"/>
        <v>-309</v>
      </c>
      <c r="E22" s="42">
        <f t="shared" si="25"/>
        <v>-7</v>
      </c>
      <c r="F22" s="42">
        <v>16</v>
      </c>
      <c r="G22" s="42">
        <v>159</v>
      </c>
      <c r="H22" s="42">
        <v>23</v>
      </c>
      <c r="I22" s="42">
        <v>370</v>
      </c>
      <c r="J22" s="62">
        <f t="shared" si="3"/>
        <v>-3.4739454094292803</v>
      </c>
      <c r="K22" s="62">
        <v>7.9404466501240698</v>
      </c>
      <c r="L22" s="62">
        <v>11.41439205955335</v>
      </c>
      <c r="M22" s="42">
        <f t="shared" si="26"/>
        <v>-49</v>
      </c>
      <c r="N22" s="42">
        <f t="shared" ref="N22:N38" si="28">SUM(P22:Q22)</f>
        <v>124</v>
      </c>
      <c r="O22" s="42">
        <v>622</v>
      </c>
      <c r="P22" s="42">
        <v>64</v>
      </c>
      <c r="Q22" s="42">
        <v>60</v>
      </c>
      <c r="R22" s="42">
        <f t="shared" si="27"/>
        <v>173</v>
      </c>
      <c r="S22" s="42">
        <v>720</v>
      </c>
      <c r="T22" s="42">
        <v>96</v>
      </c>
      <c r="U22" s="42">
        <v>77</v>
      </c>
      <c r="V22" s="49">
        <v>-24.317617866004959</v>
      </c>
    </row>
    <row r="23" spans="1:22" ht="15" customHeight="1" x14ac:dyDescent="0.2">
      <c r="A23" s="1" t="s">
        <v>15</v>
      </c>
      <c r="B23" s="43">
        <f t="shared" si="23"/>
        <v>-44</v>
      </c>
      <c r="C23" s="43">
        <v>-42</v>
      </c>
      <c r="D23" s="43">
        <f t="shared" si="24"/>
        <v>-78</v>
      </c>
      <c r="E23" s="43">
        <f t="shared" si="25"/>
        <v>-12</v>
      </c>
      <c r="F23" s="43">
        <v>5</v>
      </c>
      <c r="G23" s="43">
        <v>98</v>
      </c>
      <c r="H23" s="43">
        <v>17</v>
      </c>
      <c r="I23" s="43">
        <v>225</v>
      </c>
      <c r="J23" s="63">
        <f t="shared" si="3"/>
        <v>-8.5423411475601672</v>
      </c>
      <c r="K23" s="63">
        <v>3.5593088114834028</v>
      </c>
      <c r="L23" s="63">
        <v>12.10164995904357</v>
      </c>
      <c r="M23" s="43">
        <f t="shared" si="26"/>
        <v>-32</v>
      </c>
      <c r="N23" s="43">
        <f t="shared" si="28"/>
        <v>110</v>
      </c>
      <c r="O23" s="43">
        <v>635</v>
      </c>
      <c r="P23" s="43">
        <v>81</v>
      </c>
      <c r="Q23" s="43">
        <v>29</v>
      </c>
      <c r="R23" s="43">
        <f t="shared" si="27"/>
        <v>142</v>
      </c>
      <c r="S23" s="47">
        <v>586</v>
      </c>
      <c r="T23" s="47">
        <v>105</v>
      </c>
      <c r="U23" s="47">
        <v>37</v>
      </c>
      <c r="V23" s="54">
        <v>-22.779576393493798</v>
      </c>
    </row>
    <row r="24" spans="1:22" ht="15" customHeight="1" x14ac:dyDescent="0.2">
      <c r="A24" s="7" t="s">
        <v>14</v>
      </c>
      <c r="B24" s="45">
        <f t="shared" si="23"/>
        <v>-18</v>
      </c>
      <c r="C24" s="45">
        <v>-8</v>
      </c>
      <c r="D24" s="45">
        <f t="shared" si="24"/>
        <v>-88</v>
      </c>
      <c r="E24" s="40">
        <f t="shared" si="25"/>
        <v>-1</v>
      </c>
      <c r="F24" s="45">
        <v>2</v>
      </c>
      <c r="G24" s="45">
        <v>34</v>
      </c>
      <c r="H24" s="45">
        <v>3</v>
      </c>
      <c r="I24" s="46">
        <v>96</v>
      </c>
      <c r="J24" s="73">
        <f t="shared" si="3"/>
        <v>-2.1791955484706822</v>
      </c>
      <c r="K24" s="73">
        <v>4.3583910969413644</v>
      </c>
      <c r="L24" s="73">
        <v>6.5375866454120466</v>
      </c>
      <c r="M24" s="40">
        <f t="shared" si="26"/>
        <v>-17</v>
      </c>
      <c r="N24" s="45">
        <f t="shared" si="28"/>
        <v>23</v>
      </c>
      <c r="O24" s="45">
        <v>151</v>
      </c>
      <c r="P24" s="45">
        <v>8</v>
      </c>
      <c r="Q24" s="45">
        <v>15</v>
      </c>
      <c r="R24" s="45">
        <f t="shared" si="27"/>
        <v>40</v>
      </c>
      <c r="S24" s="45">
        <v>177</v>
      </c>
      <c r="T24" s="45">
        <v>22</v>
      </c>
      <c r="U24" s="45">
        <v>18</v>
      </c>
      <c r="V24" s="51">
        <v>-37.046324324001588</v>
      </c>
    </row>
    <row r="25" spans="1:22" ht="15" customHeight="1" x14ac:dyDescent="0.2">
      <c r="A25" s="5" t="s">
        <v>13</v>
      </c>
      <c r="B25" s="40">
        <f t="shared" si="23"/>
        <v>-7</v>
      </c>
      <c r="C25" s="40">
        <v>-1</v>
      </c>
      <c r="D25" s="40">
        <f t="shared" si="24"/>
        <v>-63</v>
      </c>
      <c r="E25" s="40">
        <f t="shared" si="25"/>
        <v>-2</v>
      </c>
      <c r="F25" s="40">
        <v>1</v>
      </c>
      <c r="G25" s="40">
        <v>7</v>
      </c>
      <c r="H25" s="40">
        <v>3</v>
      </c>
      <c r="I25" s="40">
        <v>43</v>
      </c>
      <c r="J25" s="61">
        <f t="shared" si="3"/>
        <v>-17.378883466254017</v>
      </c>
      <c r="K25" s="61">
        <v>8.6894417331270084</v>
      </c>
      <c r="L25" s="61">
        <v>26.068325199381025</v>
      </c>
      <c r="M25" s="40">
        <f t="shared" si="26"/>
        <v>-5</v>
      </c>
      <c r="N25" s="40">
        <f t="shared" si="28"/>
        <v>3</v>
      </c>
      <c r="O25" s="40">
        <v>20</v>
      </c>
      <c r="P25" s="40">
        <v>1</v>
      </c>
      <c r="Q25" s="40">
        <v>2</v>
      </c>
      <c r="R25" s="40">
        <f t="shared" si="27"/>
        <v>8</v>
      </c>
      <c r="S25" s="41">
        <v>47</v>
      </c>
      <c r="T25" s="41">
        <v>2</v>
      </c>
      <c r="U25" s="41">
        <v>6</v>
      </c>
      <c r="V25" s="52">
        <v>-43.447208665635046</v>
      </c>
    </row>
    <row r="26" spans="1:22" ht="15" customHeight="1" x14ac:dyDescent="0.2">
      <c r="A26" s="3" t="s">
        <v>12</v>
      </c>
      <c r="B26" s="42">
        <f t="shared" si="23"/>
        <v>-24</v>
      </c>
      <c r="C26" s="42">
        <v>-13</v>
      </c>
      <c r="D26" s="42">
        <f t="shared" si="24"/>
        <v>-85</v>
      </c>
      <c r="E26" s="42">
        <f t="shared" si="25"/>
        <v>-5</v>
      </c>
      <c r="F26" s="42">
        <v>0</v>
      </c>
      <c r="G26" s="42">
        <v>11</v>
      </c>
      <c r="H26" s="42">
        <v>5</v>
      </c>
      <c r="I26" s="42">
        <v>71</v>
      </c>
      <c r="J26" s="62">
        <f t="shared" si="3"/>
        <v>-18.420202672695709</v>
      </c>
      <c r="K26" s="62">
        <v>0</v>
      </c>
      <c r="L26" s="62">
        <v>18.420202672695709</v>
      </c>
      <c r="M26" s="42">
        <f t="shared" si="26"/>
        <v>-19</v>
      </c>
      <c r="N26" s="42">
        <f t="shared" si="28"/>
        <v>14</v>
      </c>
      <c r="O26" s="42">
        <v>99</v>
      </c>
      <c r="P26" s="42">
        <v>5</v>
      </c>
      <c r="Q26" s="42">
        <v>9</v>
      </c>
      <c r="R26" s="42">
        <f t="shared" si="27"/>
        <v>33</v>
      </c>
      <c r="S26" s="42">
        <v>124</v>
      </c>
      <c r="T26" s="42">
        <v>19</v>
      </c>
      <c r="U26" s="42">
        <v>14</v>
      </c>
      <c r="V26" s="49">
        <v>-69.996770156243684</v>
      </c>
    </row>
    <row r="27" spans="1:22" ht="15" customHeight="1" x14ac:dyDescent="0.2">
      <c r="A27" s="1" t="s">
        <v>11</v>
      </c>
      <c r="B27" s="43">
        <f t="shared" si="23"/>
        <v>-46</v>
      </c>
      <c r="C27" s="43">
        <v>-22</v>
      </c>
      <c r="D27" s="43">
        <f t="shared" si="24"/>
        <v>-186</v>
      </c>
      <c r="E27" s="43">
        <f t="shared" si="25"/>
        <v>-13</v>
      </c>
      <c r="F27" s="43">
        <v>3</v>
      </c>
      <c r="G27" s="43">
        <v>48</v>
      </c>
      <c r="H27" s="43">
        <v>16</v>
      </c>
      <c r="I27" s="43">
        <v>162</v>
      </c>
      <c r="J27" s="63">
        <f t="shared" si="3"/>
        <v>-19.294657270771744</v>
      </c>
      <c r="K27" s="63">
        <v>4.4526132163319412</v>
      </c>
      <c r="L27" s="63">
        <v>23.747270487103684</v>
      </c>
      <c r="M27" s="43">
        <f t="shared" si="26"/>
        <v>-33</v>
      </c>
      <c r="N27" s="43">
        <f t="shared" si="28"/>
        <v>22</v>
      </c>
      <c r="O27" s="47">
        <v>158</v>
      </c>
      <c r="P27" s="47">
        <v>10</v>
      </c>
      <c r="Q27" s="47">
        <v>12</v>
      </c>
      <c r="R27" s="47">
        <f t="shared" si="27"/>
        <v>55</v>
      </c>
      <c r="S27" s="47">
        <v>230</v>
      </c>
      <c r="T27" s="47">
        <v>28</v>
      </c>
      <c r="U27" s="47">
        <v>27</v>
      </c>
      <c r="V27" s="54">
        <v>-48.978745379651357</v>
      </c>
    </row>
    <row r="28" spans="1:22" ht="15" customHeight="1" x14ac:dyDescent="0.2">
      <c r="A28" s="5" t="s">
        <v>10</v>
      </c>
      <c r="B28" s="40">
        <f t="shared" si="23"/>
        <v>-20</v>
      </c>
      <c r="C28" s="40">
        <v>-18</v>
      </c>
      <c r="D28" s="40">
        <f t="shared" si="24"/>
        <v>-74</v>
      </c>
      <c r="E28" s="40">
        <f t="shared" si="25"/>
        <v>-7</v>
      </c>
      <c r="F28" s="40">
        <v>0</v>
      </c>
      <c r="G28" s="40">
        <v>6</v>
      </c>
      <c r="H28" s="40">
        <v>7</v>
      </c>
      <c r="I28" s="40">
        <v>68</v>
      </c>
      <c r="J28" s="61">
        <f t="shared" si="3"/>
        <v>-27.769324406573343</v>
      </c>
      <c r="K28" s="61">
        <v>0</v>
      </c>
      <c r="L28" s="61">
        <v>27.769324406573343</v>
      </c>
      <c r="M28" s="40">
        <f t="shared" si="26"/>
        <v>-13</v>
      </c>
      <c r="N28" s="40">
        <f t="shared" si="28"/>
        <v>8</v>
      </c>
      <c r="O28" s="40">
        <v>60</v>
      </c>
      <c r="P28" s="40">
        <v>4</v>
      </c>
      <c r="Q28" s="40">
        <v>4</v>
      </c>
      <c r="R28" s="40">
        <f t="shared" si="27"/>
        <v>21</v>
      </c>
      <c r="S28" s="40">
        <v>72</v>
      </c>
      <c r="T28" s="40">
        <v>15</v>
      </c>
      <c r="U28" s="40">
        <v>6</v>
      </c>
      <c r="V28" s="48">
        <v>-51.571602469350495</v>
      </c>
    </row>
    <row r="29" spans="1:22" ht="15" customHeight="1" x14ac:dyDescent="0.2">
      <c r="A29" s="3" t="s">
        <v>9</v>
      </c>
      <c r="B29" s="42">
        <f t="shared" si="23"/>
        <v>-30</v>
      </c>
      <c r="C29" s="42">
        <v>-18</v>
      </c>
      <c r="D29" s="42">
        <f t="shared" si="24"/>
        <v>-95</v>
      </c>
      <c r="E29" s="42">
        <f t="shared" si="25"/>
        <v>-12</v>
      </c>
      <c r="F29" s="42">
        <v>9</v>
      </c>
      <c r="G29" s="42">
        <v>74</v>
      </c>
      <c r="H29" s="42">
        <v>21</v>
      </c>
      <c r="I29" s="42">
        <v>160</v>
      </c>
      <c r="J29" s="62">
        <f t="shared" si="3"/>
        <v>-17.19069504570448</v>
      </c>
      <c r="K29" s="62">
        <v>12.893021284278364</v>
      </c>
      <c r="L29" s="62">
        <v>30.083716329982845</v>
      </c>
      <c r="M29" s="42">
        <f t="shared" si="26"/>
        <v>-18</v>
      </c>
      <c r="N29" s="42">
        <f t="shared" si="28"/>
        <v>46</v>
      </c>
      <c r="O29" s="42">
        <v>262</v>
      </c>
      <c r="P29" s="42">
        <v>10</v>
      </c>
      <c r="Q29" s="42">
        <v>36</v>
      </c>
      <c r="R29" s="42">
        <f t="shared" si="27"/>
        <v>64</v>
      </c>
      <c r="S29" s="42">
        <v>271</v>
      </c>
      <c r="T29" s="42">
        <v>37</v>
      </c>
      <c r="U29" s="42">
        <v>27</v>
      </c>
      <c r="V29" s="49">
        <v>-25.786042568556724</v>
      </c>
    </row>
    <row r="30" spans="1:22" ht="15" customHeight="1" x14ac:dyDescent="0.2">
      <c r="A30" s="3" t="s">
        <v>8</v>
      </c>
      <c r="B30" s="42">
        <f t="shared" si="23"/>
        <v>-56</v>
      </c>
      <c r="C30" s="42">
        <v>-32</v>
      </c>
      <c r="D30" s="42">
        <f t="shared" si="24"/>
        <v>-177</v>
      </c>
      <c r="E30" s="42">
        <f t="shared" si="25"/>
        <v>-17</v>
      </c>
      <c r="F30" s="42">
        <v>1</v>
      </c>
      <c r="G30" s="42">
        <v>34</v>
      </c>
      <c r="H30" s="42">
        <v>18</v>
      </c>
      <c r="I30" s="42">
        <v>165</v>
      </c>
      <c r="J30" s="62">
        <f t="shared" si="3"/>
        <v>-24.48755692715692</v>
      </c>
      <c r="K30" s="62">
        <v>1.4404445251268774</v>
      </c>
      <c r="L30" s="62">
        <v>25.928001452283798</v>
      </c>
      <c r="M30" s="42">
        <f t="shared" si="26"/>
        <v>-39</v>
      </c>
      <c r="N30" s="42">
        <f t="shared" si="28"/>
        <v>26</v>
      </c>
      <c r="O30" s="42">
        <v>264</v>
      </c>
      <c r="P30" s="42">
        <v>16</v>
      </c>
      <c r="Q30" s="42">
        <v>10</v>
      </c>
      <c r="R30" s="42">
        <f t="shared" si="27"/>
        <v>65</v>
      </c>
      <c r="S30" s="42">
        <v>310</v>
      </c>
      <c r="T30" s="42">
        <v>36</v>
      </c>
      <c r="U30" s="42">
        <v>29</v>
      </c>
      <c r="V30" s="49">
        <v>-56.177336479948217</v>
      </c>
    </row>
    <row r="31" spans="1:22" ht="15" customHeight="1" x14ac:dyDescent="0.2">
      <c r="A31" s="1" t="s">
        <v>7</v>
      </c>
      <c r="B31" s="43">
        <f t="shared" si="23"/>
        <v>-33</v>
      </c>
      <c r="C31" s="43">
        <v>-19</v>
      </c>
      <c r="D31" s="43">
        <f t="shared" si="24"/>
        <v>-92</v>
      </c>
      <c r="E31" s="43">
        <f t="shared" si="25"/>
        <v>-6</v>
      </c>
      <c r="F31" s="43">
        <v>4</v>
      </c>
      <c r="G31" s="43">
        <v>42</v>
      </c>
      <c r="H31" s="43">
        <v>10</v>
      </c>
      <c r="I31" s="43">
        <v>110</v>
      </c>
      <c r="J31" s="63">
        <f t="shared" si="3"/>
        <v>-9.7347610982944133</v>
      </c>
      <c r="K31" s="63">
        <v>6.489840732196277</v>
      </c>
      <c r="L31" s="63">
        <v>16.224601830490691</v>
      </c>
      <c r="M31" s="43">
        <f t="shared" si="26"/>
        <v>-27</v>
      </c>
      <c r="N31" s="43">
        <f t="shared" si="28"/>
        <v>24</v>
      </c>
      <c r="O31" s="43">
        <v>183</v>
      </c>
      <c r="P31" s="43">
        <v>14</v>
      </c>
      <c r="Q31" s="43">
        <v>10</v>
      </c>
      <c r="R31" s="43">
        <f t="shared" si="27"/>
        <v>51</v>
      </c>
      <c r="S31" s="43">
        <v>207</v>
      </c>
      <c r="T31" s="43">
        <v>28</v>
      </c>
      <c r="U31" s="43">
        <v>23</v>
      </c>
      <c r="V31" s="53">
        <v>-43.806424942324888</v>
      </c>
    </row>
    <row r="32" spans="1:22" ht="15" customHeight="1" x14ac:dyDescent="0.2">
      <c r="A32" s="5" t="s">
        <v>6</v>
      </c>
      <c r="B32" s="40">
        <f t="shared" si="23"/>
        <v>-2</v>
      </c>
      <c r="C32" s="40">
        <v>-8</v>
      </c>
      <c r="D32" s="40">
        <f t="shared" si="24"/>
        <v>9</v>
      </c>
      <c r="E32" s="40">
        <f t="shared" si="25"/>
        <v>1</v>
      </c>
      <c r="F32" s="40">
        <v>1</v>
      </c>
      <c r="G32" s="40">
        <v>15</v>
      </c>
      <c r="H32" s="40">
        <v>0</v>
      </c>
      <c r="I32" s="40">
        <v>25</v>
      </c>
      <c r="J32" s="61">
        <f t="shared" si="3"/>
        <v>6.1969439728353137</v>
      </c>
      <c r="K32" s="61">
        <v>6.1969439728353137</v>
      </c>
      <c r="L32" s="61">
        <v>0</v>
      </c>
      <c r="M32" s="40">
        <f t="shared" si="26"/>
        <v>-3</v>
      </c>
      <c r="N32" s="40">
        <f t="shared" si="28"/>
        <v>13</v>
      </c>
      <c r="O32" s="41">
        <v>94</v>
      </c>
      <c r="P32" s="41">
        <v>7</v>
      </c>
      <c r="Q32" s="41">
        <v>6</v>
      </c>
      <c r="R32" s="41">
        <f t="shared" si="27"/>
        <v>16</v>
      </c>
      <c r="S32" s="41">
        <v>75</v>
      </c>
      <c r="T32" s="41">
        <v>13</v>
      </c>
      <c r="U32" s="41">
        <v>3</v>
      </c>
      <c r="V32" s="52">
        <v>-18.590831918505941</v>
      </c>
    </row>
    <row r="33" spans="1:22" ht="15" customHeight="1" x14ac:dyDescent="0.2">
      <c r="A33" s="3" t="s">
        <v>5</v>
      </c>
      <c r="B33" s="42">
        <f t="shared" si="23"/>
        <v>-24</v>
      </c>
      <c r="C33" s="42">
        <v>-10</v>
      </c>
      <c r="D33" s="42">
        <f t="shared" si="24"/>
        <v>-147</v>
      </c>
      <c r="E33" s="42">
        <f>F33-H33</f>
        <v>-16</v>
      </c>
      <c r="F33" s="42">
        <v>2</v>
      </c>
      <c r="G33" s="42">
        <v>38</v>
      </c>
      <c r="H33" s="42">
        <v>18</v>
      </c>
      <c r="I33" s="42">
        <v>193</v>
      </c>
      <c r="J33" s="62">
        <f t="shared" si="3"/>
        <v>-24.787775891341258</v>
      </c>
      <c r="K33" s="62">
        <v>3.0984719864176569</v>
      </c>
      <c r="L33" s="62">
        <v>27.886247877758915</v>
      </c>
      <c r="M33" s="42">
        <f>N33-R33</f>
        <v>-8</v>
      </c>
      <c r="N33" s="42">
        <f t="shared" si="28"/>
        <v>30</v>
      </c>
      <c r="O33" s="42">
        <v>223</v>
      </c>
      <c r="P33" s="42">
        <v>11</v>
      </c>
      <c r="Q33" s="42">
        <v>19</v>
      </c>
      <c r="R33" s="42">
        <f t="shared" si="27"/>
        <v>38</v>
      </c>
      <c r="S33" s="42">
        <v>215</v>
      </c>
      <c r="T33" s="42">
        <v>24</v>
      </c>
      <c r="U33" s="42">
        <v>14</v>
      </c>
      <c r="V33" s="49">
        <v>-12.393887945670627</v>
      </c>
    </row>
    <row r="34" spans="1:22" ht="15" customHeight="1" x14ac:dyDescent="0.2">
      <c r="A34" s="3" t="s">
        <v>4</v>
      </c>
      <c r="B34" s="42">
        <f t="shared" si="23"/>
        <v>10</v>
      </c>
      <c r="C34" s="42">
        <v>18</v>
      </c>
      <c r="D34" s="42">
        <f t="shared" si="24"/>
        <v>-35</v>
      </c>
      <c r="E34" s="42">
        <f t="shared" si="25"/>
        <v>-6</v>
      </c>
      <c r="F34" s="42">
        <v>2</v>
      </c>
      <c r="G34" s="42">
        <v>18</v>
      </c>
      <c r="H34" s="42">
        <v>8</v>
      </c>
      <c r="I34" s="42">
        <v>78</v>
      </c>
      <c r="J34" s="62">
        <f t="shared" si="3"/>
        <v>-13.533555802743789</v>
      </c>
      <c r="K34" s="62">
        <v>4.5111852675812631</v>
      </c>
      <c r="L34" s="62">
        <v>18.044741070325053</v>
      </c>
      <c r="M34" s="42">
        <f t="shared" si="26"/>
        <v>16</v>
      </c>
      <c r="N34" s="42">
        <f t="shared" si="28"/>
        <v>31</v>
      </c>
      <c r="O34" s="42">
        <v>155</v>
      </c>
      <c r="P34" s="42">
        <v>10</v>
      </c>
      <c r="Q34" s="42">
        <v>21</v>
      </c>
      <c r="R34" s="42">
        <f t="shared" si="27"/>
        <v>15</v>
      </c>
      <c r="S34" s="42">
        <v>130</v>
      </c>
      <c r="T34" s="42">
        <v>7</v>
      </c>
      <c r="U34" s="42">
        <v>8</v>
      </c>
      <c r="V34" s="49">
        <v>36.089482140650091</v>
      </c>
    </row>
    <row r="35" spans="1:22" ht="15" customHeight="1" x14ac:dyDescent="0.2">
      <c r="A35" s="1" t="s">
        <v>3</v>
      </c>
      <c r="B35" s="43">
        <f t="shared" si="23"/>
        <v>-16</v>
      </c>
      <c r="C35" s="43">
        <v>-20</v>
      </c>
      <c r="D35" s="43">
        <f t="shared" si="24"/>
        <v>-79</v>
      </c>
      <c r="E35" s="43">
        <f t="shared" si="25"/>
        <v>-5</v>
      </c>
      <c r="F35" s="43">
        <v>4</v>
      </c>
      <c r="G35" s="43">
        <v>35</v>
      </c>
      <c r="H35" s="43">
        <v>9</v>
      </c>
      <c r="I35" s="43">
        <v>83</v>
      </c>
      <c r="J35" s="63">
        <f t="shared" si="3"/>
        <v>-10.871831531290024</v>
      </c>
      <c r="K35" s="63">
        <v>8.697465225032019</v>
      </c>
      <c r="L35" s="63">
        <v>19.569296756322043</v>
      </c>
      <c r="M35" s="43">
        <f t="shared" si="26"/>
        <v>-11</v>
      </c>
      <c r="N35" s="43">
        <f t="shared" si="28"/>
        <v>21</v>
      </c>
      <c r="O35" s="47">
        <v>119</v>
      </c>
      <c r="P35" s="47">
        <v>8</v>
      </c>
      <c r="Q35" s="47">
        <v>13</v>
      </c>
      <c r="R35" s="47">
        <f t="shared" si="27"/>
        <v>32</v>
      </c>
      <c r="S35" s="47">
        <v>150</v>
      </c>
      <c r="T35" s="47">
        <v>14</v>
      </c>
      <c r="U35" s="47">
        <v>18</v>
      </c>
      <c r="V35" s="54">
        <v>-23.918029368838056</v>
      </c>
    </row>
    <row r="36" spans="1:22" ht="15" customHeight="1" x14ac:dyDescent="0.2">
      <c r="A36" s="5" t="s">
        <v>2</v>
      </c>
      <c r="B36" s="40">
        <f t="shared" si="23"/>
        <v>-16</v>
      </c>
      <c r="C36" s="40">
        <v>-9</v>
      </c>
      <c r="D36" s="40">
        <f t="shared" si="24"/>
        <v>-61</v>
      </c>
      <c r="E36" s="40">
        <f t="shared" si="25"/>
        <v>-4</v>
      </c>
      <c r="F36" s="40">
        <v>0</v>
      </c>
      <c r="G36" s="40">
        <v>9</v>
      </c>
      <c r="H36" s="40">
        <v>4</v>
      </c>
      <c r="I36" s="40">
        <v>50</v>
      </c>
      <c r="J36" s="61">
        <f t="shared" si="3"/>
        <v>-23.166145692842292</v>
      </c>
      <c r="K36" s="61">
        <v>0</v>
      </c>
      <c r="L36" s="61">
        <v>23.166145692842292</v>
      </c>
      <c r="M36" s="40">
        <f t="shared" si="26"/>
        <v>-12</v>
      </c>
      <c r="N36" s="40">
        <f t="shared" si="28"/>
        <v>5</v>
      </c>
      <c r="O36" s="40">
        <v>28</v>
      </c>
      <c r="P36" s="40">
        <v>5</v>
      </c>
      <c r="Q36" s="40">
        <v>0</v>
      </c>
      <c r="R36" s="40">
        <f t="shared" si="27"/>
        <v>17</v>
      </c>
      <c r="S36" s="40">
        <v>48</v>
      </c>
      <c r="T36" s="40">
        <v>9</v>
      </c>
      <c r="U36" s="40">
        <v>8</v>
      </c>
      <c r="V36" s="48">
        <v>-69.498437078526891</v>
      </c>
    </row>
    <row r="37" spans="1:22" ht="15" customHeight="1" x14ac:dyDescent="0.2">
      <c r="A37" s="3" t="s">
        <v>1</v>
      </c>
      <c r="B37" s="42">
        <f t="shared" si="23"/>
        <v>-11</v>
      </c>
      <c r="C37" s="42">
        <v>-6</v>
      </c>
      <c r="D37" s="42">
        <f t="shared" si="24"/>
        <v>-38</v>
      </c>
      <c r="E37" s="42">
        <f t="shared" si="25"/>
        <v>-4</v>
      </c>
      <c r="F37" s="42">
        <v>0</v>
      </c>
      <c r="G37" s="42">
        <v>6</v>
      </c>
      <c r="H37" s="42">
        <v>4</v>
      </c>
      <c r="I37" s="42">
        <v>43</v>
      </c>
      <c r="J37" s="62">
        <f t="shared" si="3"/>
        <v>-31.822144725370531</v>
      </c>
      <c r="K37" s="62">
        <v>0</v>
      </c>
      <c r="L37" s="62">
        <v>31.822144725370531</v>
      </c>
      <c r="M37" s="42">
        <f t="shared" si="26"/>
        <v>-7</v>
      </c>
      <c r="N37" s="42">
        <f t="shared" si="28"/>
        <v>5</v>
      </c>
      <c r="O37" s="42">
        <v>47</v>
      </c>
      <c r="P37" s="42">
        <v>3</v>
      </c>
      <c r="Q37" s="42">
        <v>2</v>
      </c>
      <c r="R37" s="42">
        <f t="shared" si="27"/>
        <v>12</v>
      </c>
      <c r="S37" s="42">
        <v>48</v>
      </c>
      <c r="T37" s="42">
        <v>9</v>
      </c>
      <c r="U37" s="42">
        <v>3</v>
      </c>
      <c r="V37" s="49">
        <v>-55.688753269398426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-2</v>
      </c>
      <c r="D38" s="43">
        <f t="shared" si="24"/>
        <v>-29</v>
      </c>
      <c r="E38" s="43">
        <f t="shared" si="25"/>
        <v>-1</v>
      </c>
      <c r="F38" s="43">
        <v>0</v>
      </c>
      <c r="G38" s="43">
        <v>2</v>
      </c>
      <c r="H38" s="43">
        <v>1</v>
      </c>
      <c r="I38" s="43">
        <v>29</v>
      </c>
      <c r="J38" s="63">
        <f t="shared" si="3"/>
        <v>-8.8328533746339808</v>
      </c>
      <c r="K38" s="63">
        <v>0</v>
      </c>
      <c r="L38" s="63">
        <v>8.8328533746339808</v>
      </c>
      <c r="M38" s="43">
        <f t="shared" si="26"/>
        <v>-4</v>
      </c>
      <c r="N38" s="43">
        <f t="shared" si="28"/>
        <v>7</v>
      </c>
      <c r="O38" s="43">
        <v>28</v>
      </c>
      <c r="P38" s="43">
        <v>2</v>
      </c>
      <c r="Q38" s="43">
        <v>5</v>
      </c>
      <c r="R38" s="43">
        <f t="shared" si="27"/>
        <v>11</v>
      </c>
      <c r="S38" s="43">
        <v>30</v>
      </c>
      <c r="T38" s="43">
        <v>7</v>
      </c>
      <c r="U38" s="43">
        <v>4</v>
      </c>
      <c r="V38" s="53">
        <v>-35.33141349853593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2023-04-14T08:12:07Z</dcterms:modified>
</cp:coreProperties>
</file>