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2_財政\03_普通会計決算統計\05_財政状況資料集【H22決算～】\R3決算\15_市町村→県\06若桜町_1013\"/>
    </mc:Choice>
  </mc:AlternateContent>
  <bookViews>
    <workbookView xWindow="-120" yWindow="-120" windowWidth="20736" windowHeight="11040" tabRatio="83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BG38" i="10" l="1"/>
  <c r="BG37" i="10"/>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AM38" i="10"/>
  <c r="U38" i="10"/>
  <c r="C38" i="10"/>
  <c r="CO37" i="10"/>
  <c r="AM37" i="10"/>
  <c r="U37" i="10"/>
  <c r="C37" i="10"/>
  <c r="AM36" i="10"/>
  <c r="C36" i="10"/>
  <c r="AM35" i="10"/>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E38" i="10" s="1"/>
  <c r="BW34" i="10" l="1"/>
  <c r="BW35" i="10" s="1"/>
  <c r="BW36" i="10" s="1"/>
  <c r="BW37" i="10" s="1"/>
  <c r="BW38" i="10" s="1"/>
  <c r="CO34" i="10"/>
  <c r="CO35" i="10" s="1"/>
  <c r="CO36" i="10" s="1"/>
</calcChain>
</file>

<file path=xl/sharedStrings.xml><?xml version="1.0" encoding="utf-8"?>
<sst xmlns="http://schemas.openxmlformats.org/spreadsheetml/2006/main" count="1168" uniqueCount="614">
  <si>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</si>
  <si>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</si>
  <si>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</si>
  <si>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</si>
  <si>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</si>
  <si>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</si>
  <si>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</si>
  <si>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</si>
  <si>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</si>
  <si>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</si>
  <si>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</si>
  <si>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</si>
  <si>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</si>
  <si>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</si>
  <si>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</si>
  <si>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</si>
  <si>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</si>
  <si>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</si>
  <si>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</si>
  <si>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</si>
  <si>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</si>
  <si>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</si>
  <si>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</si>
  <si>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</si>
  <si>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</si>
  <si>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</si>
  <si>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</si>
  <si>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</si>
  <si>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</si>
  <si>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</si>
  <si>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</si>
  <si>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</si>
  <si>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</si>
  <si>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</si>
  <si>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</si>
  <si>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</si>
  <si>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</si>
  <si>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</si>
  <si>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</si>
  <si>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</si>
  <si>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</si>
  <si>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</si>
  <si>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</si>
  <si>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</si>
  <si>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</si>
  <si>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</si>
  <si>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</si>
  <si>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</si>
  <si>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</si>
  <si>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</si>
  <si>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</si>
  <si>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</si>
  <si>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</si>
  <si>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</si>
  <si>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</si>
  <si>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</si>
  <si>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</si>
  <si>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</si>
  <si>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</si>
  <si>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</si>
  <si>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</si>
  <si>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</si>
  <si>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</si>
  <si>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</si>
  <si>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</si>
  <si>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</si>
  <si>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</si>
  <si>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</si>
  <si>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</si>
  <si>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</si>
  <si>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</si>
  <si>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</si>
  <si>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</si>
  <si>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</si>
  <si>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</si>
  <si>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</si>
  <si>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</si>
  <si>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</si>
  <si>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</si>
  <si>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</si>
  <si>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</si>
  <si>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</si>
  <si>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</si>
  <si>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</si>
  <si>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</si>
  <si>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</si>
  <si>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</si>
  <si>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</si>
  <si>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</si>
  <si>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</si>
  <si>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</si>
  <si>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</si>
  <si>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</si>
  <si>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</si>
  <si>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</si>
  <si>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</si>
  <si>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</si>
  <si>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</si>
  <si>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若桜町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</si>
  <si>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</si>
  <si>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</si>
  <si>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</si>
  <si>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</si>
  <si>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</si>
  <si>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</si>
  <si>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</si>
  <si>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</si>
  <si>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</si>
  <si>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</si>
  <si>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</si>
  <si>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</si>
  <si>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</si>
  <si>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</si>
  <si>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</si>
  <si>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</si>
  <si>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</si>
  <si>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</si>
  <si>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</si>
  <si>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</si>
  <si>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</si>
  <si>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</si>
  <si>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</si>
  <si>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</si>
  <si>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</si>
  <si>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</si>
  <si>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</si>
  <si>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</si>
  <si>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</si>
  <si>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</si>
  <si>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</si>
  <si>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</si>
  <si>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</si>
  <si>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</si>
  <si>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</si>
  <si>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</si>
  <si>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</si>
  <si>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</si>
  <si>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</si>
  <si>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</si>
  <si>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</si>
  <si>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</si>
  <si>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</si>
  <si>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</si>
  <si>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</si>
  <si>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</si>
  <si>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</si>
  <si>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</si>
  <si>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</si>
  <si>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</si>
  <si>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</si>
  <si>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</si>
  <si>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</si>
  <si>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</si>
  <si>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-3.6</t>
    <phoneticPr fontId="5"/>
  </si>
  <si>
    <t>基準財政需要額</t>
    <phoneticPr fontId="25"/>
  </si>
  <si>
    <t>うち日本人(％)</t>
    <phoneticPr fontId="5"/>
  </si>
  <si>
    <t>-3.4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</si>
  <si>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</si>
  <si>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</si>
  <si>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</si>
  <si>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</si>
  <si>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</si>
  <si>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</si>
  <si>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</si>
  <si>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</si>
  <si>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</si>
  <si>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</si>
  <si>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</si>
  <si>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</si>
  <si>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</si>
  <si>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</si>
  <si>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</si>
  <si>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</si>
  <si>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</si>
  <si>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</si>
  <si>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</si>
  <si>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</si>
  <si>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</si>
  <si>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</si>
  <si>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</si>
  <si>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</si>
  <si>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</si>
  <si>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</si>
  <si>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</si>
  <si>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</si>
  <si>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</si>
  <si>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</si>
  <si>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</si>
  <si>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</si>
  <si>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</si>
  <si>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</si>
  <si>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</si>
  <si>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</si>
  <si>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</si>
  <si>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</si>
  <si>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</si>
  <si>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</si>
  <si>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</si>
  <si>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</si>
  <si>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</si>
  <si>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</si>
  <si>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</si>
  <si>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</si>
  <si>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</si>
  <si>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</si>
  <si>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</si>
  <si>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</si>
  <si>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</si>
  <si>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</si>
  <si>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</si>
  <si>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</si>
  <si>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</si>
  <si>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</si>
  <si>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</si>
  <si>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</si>
  <si>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</si>
  <si>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</si>
  <si>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</si>
  <si>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</si>
  <si>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</si>
  <si>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鳥取県若桜町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</si>
  <si>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</si>
  <si>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</si>
  <si>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</si>
  <si>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</si>
  <si>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</si>
  <si>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</si>
  <si>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</si>
  <si>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</si>
  <si>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</si>
  <si>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</si>
  <si>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</si>
  <si>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</si>
  <si>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</si>
  <si>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</si>
  <si>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</si>
  <si>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</si>
  <si>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</si>
  <si>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</si>
  <si>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</si>
  <si>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</si>
  <si>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</si>
  <si>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</si>
  <si>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</si>
  <si>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</si>
  <si>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</si>
  <si>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</si>
  <si>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</si>
  <si>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</si>
  <si>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</si>
  <si>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</si>
  <si>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</si>
  <si>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</si>
  <si>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</si>
  <si>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</si>
  <si>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</si>
  <si>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</si>
  <si>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</si>
  <si>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</si>
  <si>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</si>
  <si>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</si>
  <si>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</si>
  <si>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</si>
  <si>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</si>
  <si>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</si>
  <si>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</si>
  <si>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</si>
  <si>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</si>
  <si>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</si>
  <si>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</si>
  <si>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</si>
  <si>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</si>
  <si>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</si>
  <si>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</si>
  <si>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</si>
  <si>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</si>
  <si>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</si>
  <si>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</si>
  <si>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</si>
  <si>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</si>
  <si>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</si>
  <si>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</si>
  <si>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</si>
  <si>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</si>
  <si>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</si>
  <si>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</si>
  <si>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</si>
  <si>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</si>
  <si>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</si>
  <si>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</si>
  <si>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</si>
  <si>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</si>
  <si>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</si>
  <si>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</si>
  <si>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</si>
  <si>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</si>
  <si>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</si>
  <si>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</si>
  <si>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</si>
  <si>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</si>
  <si>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</si>
  <si>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</si>
  <si>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</si>
  <si>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</si>
  <si>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</si>
  <si>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</si>
  <si>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</si>
  <si>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</si>
  <si>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</si>
  <si>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</si>
  <si>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</si>
  <si>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</si>
  <si>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</si>
  <si>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</si>
  <si>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</si>
  <si>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</si>
  <si>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</si>
  <si>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</si>
  <si>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</si>
  <si>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</si>
  <si>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</si>
  <si>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</si>
  <si>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</si>
  <si>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</si>
  <si>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</si>
  <si>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</si>
  <si>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</si>
  <si>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</si>
  <si>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</si>
  <si>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</si>
  <si>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</si>
  <si>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</si>
  <si>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</si>
  <si>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</si>
  <si>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</si>
  <si>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</si>
  <si>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</si>
  <si>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</si>
  <si>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</si>
  <si>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</si>
  <si>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</si>
  <si>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</si>
  <si>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</si>
  <si>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</si>
  <si>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観光施設</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</si>
  <si>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</si>
  <si>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</si>
  <si>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</si>
  <si>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</si>
  <si>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</si>
  <si>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</si>
  <si>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</si>
  <si>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</si>
  <si>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</si>
  <si>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</si>
  <si>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</si>
  <si>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</si>
  <si>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</si>
  <si>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</si>
  <si>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</si>
  <si>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</si>
  <si>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</si>
  <si>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</si>
  <si>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</si>
  <si>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</si>
  <si>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</si>
  <si>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</si>
  <si>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</si>
  <si>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</si>
  <si>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</si>
  <si>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</si>
  <si>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</si>
  <si>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</si>
  <si>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</si>
  <si>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鳥取県若桜町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</si>
  <si>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</si>
  <si>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</si>
  <si>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</si>
  <si>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</si>
  <si>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</si>
  <si>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</si>
  <si>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</si>
  <si>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</si>
  <si>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</si>
  <si>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</si>
  <si>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</si>
  <si>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</si>
  <si>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</si>
  <si>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</si>
  <si>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</si>
  <si>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</si>
  <si>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</si>
  <si>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</si>
  <si>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</si>
  <si>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</si>
  <si>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</si>
  <si>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</si>
  <si>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</si>
  <si>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</si>
  <si>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</si>
  <si>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</si>
  <si>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</si>
  <si>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</si>
  <si>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</si>
  <si>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</si>
  <si>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</si>
  <si>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</si>
  <si>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</si>
  <si>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</si>
  <si>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</si>
  <si>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</si>
  <si>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t>
    <phoneticPr fontId="5"/>
  </si>
  <si>
    <t>簡易水道事業</t>
    <phoneticPr fontId="5"/>
  </si>
  <si>
    <t>-</t>
    <phoneticPr fontId="5"/>
  </si>
  <si>
    <t>法非適用企業</t>
    <phoneticPr fontId="5"/>
  </si>
  <si>
    <t>公共下水道事業</t>
    <phoneticPr fontId="5"/>
  </si>
  <si>
    <t>法非適用企業</t>
    <phoneticPr fontId="5"/>
  </si>
  <si>
    <t>農業集落排水事業</t>
    <phoneticPr fontId="5"/>
  </si>
  <si>
    <t>索道事業</t>
    <phoneticPr fontId="5"/>
  </si>
  <si>
    <t>赤松団地造成事業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</si>
  <si>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</si>
  <si>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</si>
  <si>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</si>
  <si>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</si>
  <si>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</si>
  <si>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</si>
  <si>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</si>
  <si>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</si>
  <si>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</si>
  <si>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</si>
  <si>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</si>
  <si>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</si>
  <si>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</si>
  <si>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</si>
  <si>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</si>
  <si>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</si>
  <si>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</si>
  <si>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</si>
  <si>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</si>
  <si>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</si>
  <si>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</si>
  <si>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</si>
  <si>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</si>
  <si>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</si>
  <si>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</si>
  <si>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</si>
  <si>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</si>
  <si>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</si>
  <si>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</si>
  <si>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</si>
  <si>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</si>
  <si>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</si>
  <si>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</si>
  <si>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</si>
  <si>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</si>
  <si>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</si>
  <si>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</si>
  <si>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</si>
  <si>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</si>
  <si>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</si>
  <si>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</si>
  <si>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</si>
  <si>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</si>
  <si>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</si>
  <si>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</si>
  <si>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</si>
  <si>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</si>
  <si>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</si>
  <si>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</si>
  <si>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</si>
  <si>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</si>
  <si>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</si>
  <si>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</si>
  <si>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</si>
  <si>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</si>
  <si>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</si>
  <si>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</si>
  <si>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</si>
  <si>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</si>
  <si>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</si>
  <si>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</si>
  <si>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</si>
  <si>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</si>
  <si>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</si>
  <si>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</si>
  <si>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</si>
  <si>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</si>
  <si>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</si>
  <si>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</si>
  <si>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</si>
  <si>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</si>
  <si>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</si>
  <si>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</si>
  <si>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</si>
  <si>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</si>
  <si>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</si>
  <si>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</si>
  <si>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</si>
  <si>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</si>
  <si>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</si>
  <si>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</si>
  <si>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</si>
  <si>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</si>
  <si>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</si>
  <si>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</si>
  <si>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</si>
  <si>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</si>
  <si>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</si>
  <si>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</si>
  <si>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</si>
  <si>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</si>
  <si>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</si>
  <si>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</si>
  <si>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</si>
  <si>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</si>
  <si>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</si>
  <si>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</si>
  <si>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</si>
  <si>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</si>
  <si>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</si>
  <si>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</si>
  <si>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</si>
  <si>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</si>
  <si>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</si>
  <si>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</si>
  <si>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</si>
  <si>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</si>
  <si>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</si>
  <si>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</si>
  <si>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</si>
  <si>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</si>
  <si>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</si>
  <si>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</si>
  <si>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</si>
  <si>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</si>
  <si>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</si>
  <si>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</si>
  <si>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</si>
  <si>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</si>
  <si>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</si>
  <si>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</si>
  <si>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</si>
  <si>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</si>
  <si>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</si>
  <si>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</si>
  <si>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</si>
  <si>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</si>
  <si>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</si>
  <si>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</si>
  <si>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</si>
  <si>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</si>
  <si>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</si>
  <si>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</si>
  <si>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</si>
  <si>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</si>
  <si>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</si>
  <si>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</si>
  <si>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</si>
  <si>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</si>
  <si>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</si>
  <si>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</si>
  <si>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</si>
  <si>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</si>
  <si>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</si>
  <si>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</si>
  <si>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</si>
  <si>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</si>
  <si>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</si>
  <si>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</si>
  <si>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2.86</t>
  </si>
  <si>
    <t>▲ 3.08</t>
  </si>
  <si>
    <t>一般会計</t>
  </si>
  <si>
    <t>介護保険事業</t>
  </si>
  <si>
    <t>赤松団地造成事業</t>
  </si>
  <si>
    <t>国民健康保険事業</t>
  </si>
  <si>
    <t>索道事業</t>
  </si>
  <si>
    <t>後期高齢者医療</t>
  </si>
  <si>
    <t>住宅新築資金等貸付事業</t>
  </si>
  <si>
    <t>簡易水道事業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</si>
  <si>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</si>
  <si>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</si>
  <si>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</si>
  <si>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</si>
  <si>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</si>
  <si>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</si>
  <si>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</si>
  <si>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</si>
  <si>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(有)若桜農林振興</t>
    <rPh sb="0" eb="3">
      <t>ユウ</t>
    </rPh>
    <rPh sb="3" eb="5">
      <t>ワカサ</t>
    </rPh>
    <rPh sb="5" eb="9">
      <t>ノウリンシンコウ</t>
    </rPh>
    <phoneticPr fontId="2"/>
  </si>
  <si>
    <t>若桜鉄道(株)</t>
    <rPh sb="0" eb="4">
      <t>ワカサテツドウ</t>
    </rPh>
    <rPh sb="4" eb="7">
      <t>カブ</t>
    </rPh>
    <phoneticPr fontId="2"/>
  </si>
  <si>
    <t>(一財)若桜町観光開発事業団</t>
    <rPh sb="1" eb="3">
      <t>イチザイ</t>
    </rPh>
    <rPh sb="4" eb="14">
      <t>ワカサチョウカンコウカイハツジギョウダン</t>
    </rPh>
    <phoneticPr fontId="2"/>
  </si>
  <si>
    <t>-</t>
    <phoneticPr fontId="2"/>
  </si>
  <si>
    <t>鳥取県町村総合事務組合</t>
    <rPh sb="0" eb="2">
      <t>トットリ</t>
    </rPh>
    <rPh sb="2" eb="3">
      <t>ケン</t>
    </rPh>
    <rPh sb="3" eb="5">
      <t>チョウソン</t>
    </rPh>
    <rPh sb="5" eb="7">
      <t>ソウゴウ</t>
    </rPh>
    <rPh sb="7" eb="9">
      <t>ジム</t>
    </rPh>
    <rPh sb="9" eb="11">
      <t>クミアイ</t>
    </rPh>
    <phoneticPr fontId="2"/>
  </si>
  <si>
    <t>鳥取県東部広域行政管理組合(一般会計)</t>
    <rPh sb="0" eb="3">
      <t>トットリケン</t>
    </rPh>
    <rPh sb="3" eb="7">
      <t>トウブコウイキ</t>
    </rPh>
    <rPh sb="7" eb="13">
      <t>ギョウセイカンリクミアイ</t>
    </rPh>
    <rPh sb="14" eb="18">
      <t>イッパンカイケイ</t>
    </rPh>
    <phoneticPr fontId="2"/>
  </si>
  <si>
    <t>鳥取県東部広域行政管理組合
(因幡ふるさと振興事業費特別会計)</t>
    <rPh sb="0" eb="3">
      <t>トットリケン</t>
    </rPh>
    <rPh sb="3" eb="7">
      <t>トウブコウイキ</t>
    </rPh>
    <rPh sb="7" eb="13">
      <t>ギョウセイカンリクミアイ</t>
    </rPh>
    <rPh sb="15" eb="17">
      <t>イナバ</t>
    </rPh>
    <rPh sb="21" eb="26">
      <t>シンコウジギョウヒ</t>
    </rPh>
    <rPh sb="26" eb="28">
      <t>トクベツ</t>
    </rPh>
    <rPh sb="28" eb="30">
      <t>カイケイ</t>
    </rPh>
    <phoneticPr fontId="2"/>
  </si>
  <si>
    <t>鳥取県後期高齢者医療広域連合(一般会計)</t>
    <rPh sb="0" eb="10">
      <t>トットリケンコウキコウレイシャイリョウ</t>
    </rPh>
    <rPh sb="10" eb="14">
      <t>コウイキレンゴウ</t>
    </rPh>
    <rPh sb="15" eb="19">
      <t>イッパンカイケイ</t>
    </rPh>
    <phoneticPr fontId="2"/>
  </si>
  <si>
    <t>鳥取県後期高齢者医療広域連合(特別会計)</t>
    <rPh sb="0" eb="10">
      <t>トットリケンコウキコウレイシャイリョウ</t>
    </rPh>
    <rPh sb="10" eb="14">
      <t>コウイキレンゴウ</t>
    </rPh>
    <rPh sb="15" eb="17">
      <t>トクベツ</t>
    </rPh>
    <rPh sb="17" eb="19">
      <t>カイケイ</t>
    </rPh>
    <phoneticPr fontId="2"/>
  </si>
  <si>
    <t>-</t>
    <phoneticPr fontId="2"/>
  </si>
  <si>
    <t>ふるさと応援基金</t>
    <rPh sb="4" eb="8">
      <t>オウエンキキン</t>
    </rPh>
    <phoneticPr fontId="5"/>
  </si>
  <si>
    <t>公共施設等整備基金</t>
    <rPh sb="0" eb="9">
      <t>コウキョウシセツトウセイビキキン</t>
    </rPh>
    <phoneticPr fontId="5"/>
  </si>
  <si>
    <t>地域公共交通維持確保基金</t>
    <rPh sb="0" eb="6">
      <t>チイキコウキョウコウツウ</t>
    </rPh>
    <rPh sb="6" eb="12">
      <t>イジカクホキキン</t>
    </rPh>
    <phoneticPr fontId="5"/>
  </si>
  <si>
    <t>農業集落排水事業推進事業</t>
    <rPh sb="0" eb="6">
      <t>ノウギョウシュウラクハイスイ</t>
    </rPh>
    <rPh sb="6" eb="12">
      <t>ジギョウスイシンジギョウ</t>
    </rPh>
    <phoneticPr fontId="5"/>
  </si>
  <si>
    <t>社会福祉振興基金</t>
    <rPh sb="0" eb="8">
      <t>シャカイフクシシンコウキキン</t>
    </rPh>
    <phoneticPr fontId="5"/>
  </si>
  <si>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</si>
  <si>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</si>
  <si>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</si>
  <si>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</si>
  <si>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</si>
  <si>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</si>
  <si>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</si>
  <si>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</si>
  <si>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</si>
  <si>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</si>
  <si>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本町が保有する公共施設等は、高度経済成長期を中心に整備されたものが多く、今後老朽化に伴い更新時期を迎えるため、多額の財政負担が予想される。ここ数年、施設の老朽化に伴う改修経費や耐震補強による施設の長寿命化整備により将来負担比率も上昇していたが、3年度においては基準財政需要額算入見込額の増加により前年より下降した。今後とも公共施設等総合管理計画に基づき、長期的な視点に立って施設を管理していく。</t>
    <rPh sb="107" eb="113">
      <t>ショウライフタンヒリツ</t>
    </rPh>
    <rPh sb="114" eb="116">
      <t>ジョウショウ</t>
    </rPh>
    <rPh sb="123" eb="125">
      <t>ネンド</t>
    </rPh>
    <rPh sb="130" eb="134">
      <t>キジュンザイセイ</t>
    </rPh>
    <rPh sb="134" eb="137">
      <t>ジュヨウガク</t>
    </rPh>
    <rPh sb="137" eb="139">
      <t>サンニュウ</t>
    </rPh>
    <rPh sb="139" eb="142">
      <t>ミコミガク</t>
    </rPh>
    <rPh sb="143" eb="145">
      <t>ゾウカ</t>
    </rPh>
    <rPh sb="148" eb="150">
      <t>ゼンネン</t>
    </rPh>
    <rPh sb="152" eb="154">
      <t>カコウ</t>
    </rPh>
    <phoneticPr fontId="5"/>
  </si>
  <si>
    <t>実質公債費比率は、類似団体と比較して昨年度に続き高い水準となった。将来負担比率についても、近年の起債を財源とした事業増加により年々上昇傾向にある。主な要因としては、防災行政無線デジタル化事業や第１町民体育館トイレ改修に伴い、地方債を発行したことが考えられる。いずれの比率も早期健全化基準に達してはいないが、今後も実質公債費率が上昇していくことが予想され、これまで以上に公債費の適正化に取り組んでいく必要がある。</t>
    <rPh sb="82" eb="88">
      <t>ボウサイギョウセイムセン</t>
    </rPh>
    <rPh sb="92" eb="93">
      <t>カ</t>
    </rPh>
    <rPh sb="93" eb="95">
      <t>ジギョウ</t>
    </rPh>
    <rPh sb="96" eb="97">
      <t>ダイ</t>
    </rPh>
    <rPh sb="98" eb="103">
      <t>チョウミンタイイクカン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</si>
</sst>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362690</c:v>
                </c:pt>
              </c:numCache>
            </c:numRef>
          </c:val>
          <c:smooth val="0"/>
          <c:extLst>
            <c:ext xmlns:c16="http://schemas.microsoft.com/office/drawing/2014/chart" uri="{C3380CC4-5D6E-409C-BE32-E72D297353CC}">
              <c16:uniqueId val="{00000000-256F-460E-B399-562BF212FE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199937</c:v>
                </c:pt>
                <c:pt idx="1">
                  <c:v>188652</c:v>
                </c:pt>
                <c:pt idx="2">
                  <c:v>184433</c:v>
                </c:pt>
                <c:pt idx="3">
                  <c:v>206060</c:v>
                </c:pt>
                <c:pt idx="4">
                  <c:v>175418</c:v>
                </c:pt>
              </c:numCache>
            </c:numRef>
          </c:val>
          <c:smooth val="0"/>
          <c:extLst>
            <c:ext xmlns:c16="http://schemas.microsoft.com/office/drawing/2014/chart" uri="{C3380CC4-5D6E-409C-BE32-E72D297353CC}">
              <c16:uniqueId val="{00000001-256F-460E-B399-562BF212FE3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10.26</c:v>
                </c:pt>
                <c:pt idx="1">
                  <c:v>7.39</c:v>
                </c:pt>
                <c:pt idx="2">
                  <c:v>9.8000000000000007</c:v>
                </c:pt>
                <c:pt idx="3">
                  <c:v>11.99</c:v>
                </c:pt>
                <c:pt idx="4">
                  <c:v>9.23</c:v>
                </c:pt>
              </c:numCache>
            </c:numRef>
          </c:val>
          <c:extLst>
            <c:ext xmlns:c16="http://schemas.microsoft.com/office/drawing/2014/chart" uri="{C3380CC4-5D6E-409C-BE32-E72D297353CC}">
              <c16:uniqueId val="{00000000-123A-4A1E-BFD5-182570339EB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55.43</c:v>
                </c:pt>
                <c:pt idx="1">
                  <c:v>55.67</c:v>
                </c:pt>
                <c:pt idx="2">
                  <c:v>50.26</c:v>
                </c:pt>
                <c:pt idx="3">
                  <c:v>45.54</c:v>
                </c:pt>
                <c:pt idx="4">
                  <c:v>51.52</c:v>
                </c:pt>
              </c:numCache>
            </c:numRef>
          </c:val>
          <c:extLst>
            <c:ext xmlns:c16="http://schemas.microsoft.com/office/drawing/2014/chart" uri="{C3380CC4-5D6E-409C-BE32-E72D297353CC}">
              <c16:uniqueId val="{00000001-123A-4A1E-BFD5-182570339EB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2.1</c:v>
                </c:pt>
                <c:pt idx="1">
                  <c:v>-2.86</c:v>
                </c:pt>
                <c:pt idx="2">
                  <c:v>-3.08</c:v>
                </c:pt>
                <c:pt idx="3">
                  <c:v>0.03</c:v>
                </c:pt>
                <c:pt idx="4">
                  <c:v>8.11</c:v>
                </c:pt>
              </c:numCache>
            </c:numRef>
          </c:val>
          <c:smooth val="0"/>
          <c:extLst>
            <c:ext xmlns:c16="http://schemas.microsoft.com/office/drawing/2014/chart" uri="{C3380CC4-5D6E-409C-BE32-E72D297353CC}">
              <c16:uniqueId val="{00000002-123A-4A1E-BFD5-182570339EB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06A-4A3C-ADCA-82946A23737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06A-4A3C-ADCA-82946A23737D}"/>
            </c:ext>
          </c:extLst>
        </c:ser>
        <c:ser>
          <c:idx val="2"/>
          <c:order val="2"/>
          <c:tx>
            <c:strRef>
              <c:f>データシート!$A$29</c:f>
              <c:strCache>
                <c:ptCount val="1"/>
                <c:pt idx="0">
                  <c:v>簡易水道事業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06A-4A3C-ADCA-82946A23737D}"/>
            </c:ext>
          </c:extLst>
        </c:ser>
        <c:ser>
          <c:idx val="3"/>
          <c:order val="3"/>
          <c:tx>
            <c:strRef>
              <c:f>データシート!$A$30</c:f>
              <c:strCache>
                <c:ptCount val="1"/>
                <c:pt idx="0">
                  <c:v>住宅新築資金等貸付事業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06A-4A3C-ADCA-82946A23737D}"/>
            </c:ext>
          </c:extLst>
        </c:ser>
        <c:ser>
          <c:idx val="4"/>
          <c:order val="4"/>
          <c:tx>
            <c:strRef>
              <c:f>データシート!$A$31</c:f>
              <c:strCache>
                <c:ptCount val="1"/>
                <c:pt idx="0">
                  <c:v>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06A-4A3C-ADCA-82946A23737D}"/>
            </c:ext>
          </c:extLst>
        </c:ser>
        <c:ser>
          <c:idx val="5"/>
          <c:order val="5"/>
          <c:tx>
            <c:strRef>
              <c:f>データシート!$A$32</c:f>
              <c:strCache>
                <c:ptCount val="1"/>
                <c:pt idx="0">
                  <c:v>索道事業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0.08</c:v>
                </c:pt>
                <c:pt idx="2">
                  <c:v>#N/A</c:v>
                </c:pt>
                <c:pt idx="3">
                  <c:v>0.26</c:v>
                </c:pt>
                <c:pt idx="4">
                  <c:v>#N/A</c:v>
                </c:pt>
                <c:pt idx="5">
                  <c:v>0.33</c:v>
                </c:pt>
                <c:pt idx="6">
                  <c:v>#N/A</c:v>
                </c:pt>
                <c:pt idx="7">
                  <c:v>0.3</c:v>
                </c:pt>
                <c:pt idx="8">
                  <c:v>#N/A</c:v>
                </c:pt>
                <c:pt idx="9">
                  <c:v>0.54</c:v>
                </c:pt>
              </c:numCache>
            </c:numRef>
          </c:val>
          <c:extLst>
            <c:ext xmlns:c16="http://schemas.microsoft.com/office/drawing/2014/chart" uri="{C3380CC4-5D6E-409C-BE32-E72D297353CC}">
              <c16:uniqueId val="{00000005-906A-4A3C-ADCA-82946A23737D}"/>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1.65</c:v>
                </c:pt>
                <c:pt idx="2">
                  <c:v>#N/A</c:v>
                </c:pt>
                <c:pt idx="3">
                  <c:v>1.53</c:v>
                </c:pt>
                <c:pt idx="4">
                  <c:v>#N/A</c:v>
                </c:pt>
                <c:pt idx="5">
                  <c:v>1.02</c:v>
                </c:pt>
                <c:pt idx="6">
                  <c:v>#N/A</c:v>
                </c:pt>
                <c:pt idx="7">
                  <c:v>0.86</c:v>
                </c:pt>
                <c:pt idx="8">
                  <c:v>#N/A</c:v>
                </c:pt>
                <c:pt idx="9">
                  <c:v>0.85</c:v>
                </c:pt>
              </c:numCache>
            </c:numRef>
          </c:val>
          <c:extLst>
            <c:ext xmlns:c16="http://schemas.microsoft.com/office/drawing/2014/chart" uri="{C3380CC4-5D6E-409C-BE32-E72D297353CC}">
              <c16:uniqueId val="{00000006-906A-4A3C-ADCA-82946A23737D}"/>
            </c:ext>
          </c:extLst>
        </c:ser>
        <c:ser>
          <c:idx val="7"/>
          <c:order val="7"/>
          <c:tx>
            <c:strRef>
              <c:f>データシート!$A$34</c:f>
              <c:strCache>
                <c:ptCount val="1"/>
                <c:pt idx="0">
                  <c:v>赤松団地造成事業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0.91</c:v>
                </c:pt>
                <c:pt idx="2">
                  <c:v>#N/A</c:v>
                </c:pt>
                <c:pt idx="3">
                  <c:v>0.94</c:v>
                </c:pt>
                <c:pt idx="4">
                  <c:v>#N/A</c:v>
                </c:pt>
                <c:pt idx="5">
                  <c:v>0.95</c:v>
                </c:pt>
                <c:pt idx="6">
                  <c:v>#N/A</c:v>
                </c:pt>
                <c:pt idx="7">
                  <c:v>0.93</c:v>
                </c:pt>
                <c:pt idx="8">
                  <c:v>#N/A</c:v>
                </c:pt>
                <c:pt idx="9">
                  <c:v>0.87</c:v>
                </c:pt>
              </c:numCache>
            </c:numRef>
          </c:val>
          <c:extLst>
            <c:ext xmlns:c16="http://schemas.microsoft.com/office/drawing/2014/chart" uri="{C3380CC4-5D6E-409C-BE32-E72D297353CC}">
              <c16:uniqueId val="{00000007-906A-4A3C-ADCA-82946A23737D}"/>
            </c:ext>
          </c:extLst>
        </c:ser>
        <c:ser>
          <c:idx val="8"/>
          <c:order val="8"/>
          <c:tx>
            <c:strRef>
              <c:f>データシート!$A$35</c:f>
              <c:strCache>
                <c:ptCount val="1"/>
                <c:pt idx="0">
                  <c:v>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1.17</c:v>
                </c:pt>
                <c:pt idx="2">
                  <c:v>#N/A</c:v>
                </c:pt>
                <c:pt idx="3">
                  <c:v>0.71</c:v>
                </c:pt>
                <c:pt idx="4">
                  <c:v>#N/A</c:v>
                </c:pt>
                <c:pt idx="5">
                  <c:v>0.66</c:v>
                </c:pt>
                <c:pt idx="6">
                  <c:v>#N/A</c:v>
                </c:pt>
                <c:pt idx="7">
                  <c:v>1.7</c:v>
                </c:pt>
                <c:pt idx="8">
                  <c:v>#N/A</c:v>
                </c:pt>
                <c:pt idx="9">
                  <c:v>2.08</c:v>
                </c:pt>
              </c:numCache>
            </c:numRef>
          </c:val>
          <c:extLst>
            <c:ext xmlns:c16="http://schemas.microsoft.com/office/drawing/2014/chart" uri="{C3380CC4-5D6E-409C-BE32-E72D297353CC}">
              <c16:uniqueId val="{00000008-906A-4A3C-ADCA-82946A23737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10.25</c:v>
                </c:pt>
                <c:pt idx="2">
                  <c:v>#N/A</c:v>
                </c:pt>
                <c:pt idx="3">
                  <c:v>7.38</c:v>
                </c:pt>
                <c:pt idx="4">
                  <c:v>#N/A</c:v>
                </c:pt>
                <c:pt idx="5">
                  <c:v>9.8000000000000007</c:v>
                </c:pt>
                <c:pt idx="6">
                  <c:v>#N/A</c:v>
                </c:pt>
                <c:pt idx="7">
                  <c:v>11.98</c:v>
                </c:pt>
                <c:pt idx="8">
                  <c:v>#N/A</c:v>
                </c:pt>
                <c:pt idx="9">
                  <c:v>9.23</c:v>
                </c:pt>
              </c:numCache>
            </c:numRef>
          </c:val>
          <c:extLst>
            <c:ext xmlns:c16="http://schemas.microsoft.com/office/drawing/2014/chart" uri="{C3380CC4-5D6E-409C-BE32-E72D297353CC}">
              <c16:uniqueId val="{00000009-906A-4A3C-ADCA-82946A23737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362</c:v>
                </c:pt>
                <c:pt idx="5">
                  <c:v>355</c:v>
                </c:pt>
                <c:pt idx="8">
                  <c:v>372</c:v>
                </c:pt>
                <c:pt idx="11">
                  <c:v>357</c:v>
                </c:pt>
                <c:pt idx="14">
                  <c:v>378</c:v>
                </c:pt>
              </c:numCache>
            </c:numRef>
          </c:val>
          <c:extLst>
            <c:ext xmlns:c16="http://schemas.microsoft.com/office/drawing/2014/chart" uri="{C3380CC4-5D6E-409C-BE32-E72D297353CC}">
              <c16:uniqueId val="{00000000-B23E-49BF-A0C9-3CA0FF2DD1B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23E-49BF-A0C9-3CA0FF2DD1B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23E-49BF-A0C9-3CA0FF2DD1B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c:v>
                </c:pt>
                <c:pt idx="3">
                  <c:v>4</c:v>
                </c:pt>
                <c:pt idx="6">
                  <c:v>3</c:v>
                </c:pt>
                <c:pt idx="9">
                  <c:v>3</c:v>
                </c:pt>
                <c:pt idx="12">
                  <c:v>3</c:v>
                </c:pt>
              </c:numCache>
            </c:numRef>
          </c:val>
          <c:extLst>
            <c:ext xmlns:c16="http://schemas.microsoft.com/office/drawing/2014/chart" uri="{C3380CC4-5D6E-409C-BE32-E72D297353CC}">
              <c16:uniqueId val="{00000003-B23E-49BF-A0C9-3CA0FF2DD1B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147</c:v>
                </c:pt>
                <c:pt idx="3">
                  <c:v>141</c:v>
                </c:pt>
                <c:pt idx="6">
                  <c:v>140</c:v>
                </c:pt>
                <c:pt idx="9">
                  <c:v>142</c:v>
                </c:pt>
                <c:pt idx="12">
                  <c:v>149</c:v>
                </c:pt>
              </c:numCache>
            </c:numRef>
          </c:val>
          <c:extLst>
            <c:ext xmlns:c16="http://schemas.microsoft.com/office/drawing/2014/chart" uri="{C3380CC4-5D6E-409C-BE32-E72D297353CC}">
              <c16:uniqueId val="{00000004-B23E-49BF-A0C9-3CA0FF2DD1B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3E-49BF-A0C9-3CA0FF2DD1B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3E-49BF-A0C9-3CA0FF2DD1B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328</c:v>
                </c:pt>
                <c:pt idx="3">
                  <c:v>335</c:v>
                </c:pt>
                <c:pt idx="6">
                  <c:v>351</c:v>
                </c:pt>
                <c:pt idx="9">
                  <c:v>334</c:v>
                </c:pt>
                <c:pt idx="12">
                  <c:v>398</c:v>
                </c:pt>
              </c:numCache>
            </c:numRef>
          </c:val>
          <c:extLst>
            <c:ext xmlns:c16="http://schemas.microsoft.com/office/drawing/2014/chart" uri="{C3380CC4-5D6E-409C-BE32-E72D297353CC}">
              <c16:uniqueId val="{00000007-B23E-49BF-A0C9-3CA0FF2DD1B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116</c:v>
                </c:pt>
                <c:pt idx="2">
                  <c:v>#N/A</c:v>
                </c:pt>
                <c:pt idx="3">
                  <c:v>#N/A</c:v>
                </c:pt>
                <c:pt idx="4">
                  <c:v>125</c:v>
                </c:pt>
                <c:pt idx="5">
                  <c:v>#N/A</c:v>
                </c:pt>
                <c:pt idx="6">
                  <c:v>#N/A</c:v>
                </c:pt>
                <c:pt idx="7">
                  <c:v>122</c:v>
                </c:pt>
                <c:pt idx="8">
                  <c:v>#N/A</c:v>
                </c:pt>
                <c:pt idx="9">
                  <c:v>#N/A</c:v>
                </c:pt>
                <c:pt idx="10">
                  <c:v>122</c:v>
                </c:pt>
                <c:pt idx="11">
                  <c:v>#N/A</c:v>
                </c:pt>
                <c:pt idx="12">
                  <c:v>#N/A</c:v>
                </c:pt>
                <c:pt idx="13">
                  <c:v>172</c:v>
                </c:pt>
                <c:pt idx="14">
                  <c:v>#N/A</c:v>
                </c:pt>
              </c:numCache>
            </c:numRef>
          </c:val>
          <c:smooth val="0"/>
          <c:extLst>
            <c:ext xmlns:c16="http://schemas.microsoft.com/office/drawing/2014/chart" uri="{C3380CC4-5D6E-409C-BE32-E72D297353CC}">
              <c16:uniqueId val="{00000008-B23E-49BF-A0C9-3CA0FF2DD1B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3361</c:v>
                </c:pt>
                <c:pt idx="5">
                  <c:v>3584</c:v>
                </c:pt>
                <c:pt idx="8">
                  <c:v>3721</c:v>
                </c:pt>
                <c:pt idx="11">
                  <c:v>3706</c:v>
                </c:pt>
                <c:pt idx="14">
                  <c:v>3975</c:v>
                </c:pt>
              </c:numCache>
            </c:numRef>
          </c:val>
          <c:extLst>
            <c:ext xmlns:c16="http://schemas.microsoft.com/office/drawing/2014/chart" uri="{C3380CC4-5D6E-409C-BE32-E72D297353CC}">
              <c16:uniqueId val="{00000000-2121-48E3-B4AC-82DF2D8EC34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c:v>
                </c:pt>
                <c:pt idx="5">
                  <c:v>0</c:v>
                </c:pt>
                <c:pt idx="8">
                  <c:v>67</c:v>
                </c:pt>
                <c:pt idx="11">
                  <c:v>57</c:v>
                </c:pt>
                <c:pt idx="14">
                  <c:v>50</c:v>
                </c:pt>
              </c:numCache>
            </c:numRef>
          </c:val>
          <c:extLst>
            <c:ext xmlns:c16="http://schemas.microsoft.com/office/drawing/2014/chart" uri="{C3380CC4-5D6E-409C-BE32-E72D297353CC}">
              <c16:uniqueId val="{00000001-2121-48E3-B4AC-82DF2D8EC34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2064</c:v>
                </c:pt>
                <c:pt idx="5">
                  <c:v>2111</c:v>
                </c:pt>
                <c:pt idx="8">
                  <c:v>2034</c:v>
                </c:pt>
                <c:pt idx="11">
                  <c:v>2031</c:v>
                </c:pt>
                <c:pt idx="14">
                  <c:v>2315</c:v>
                </c:pt>
              </c:numCache>
            </c:numRef>
          </c:val>
          <c:extLst>
            <c:ext xmlns:c16="http://schemas.microsoft.com/office/drawing/2014/chart" uri="{C3380CC4-5D6E-409C-BE32-E72D297353CC}">
              <c16:uniqueId val="{00000002-2121-48E3-B4AC-82DF2D8EC34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121-48E3-B4AC-82DF2D8EC34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121-48E3-B4AC-82DF2D8EC34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21-48E3-B4AC-82DF2D8EC34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500</c:v>
                </c:pt>
                <c:pt idx="3">
                  <c:v>463</c:v>
                </c:pt>
                <c:pt idx="6">
                  <c:v>435</c:v>
                </c:pt>
                <c:pt idx="9">
                  <c:v>430</c:v>
                </c:pt>
                <c:pt idx="12">
                  <c:v>426</c:v>
                </c:pt>
              </c:numCache>
            </c:numRef>
          </c:val>
          <c:extLst>
            <c:ext xmlns:c16="http://schemas.microsoft.com/office/drawing/2014/chart" uri="{C3380CC4-5D6E-409C-BE32-E72D297353CC}">
              <c16:uniqueId val="{00000006-2121-48E3-B4AC-82DF2D8EC34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35</c:v>
                </c:pt>
                <c:pt idx="3">
                  <c:v>32</c:v>
                </c:pt>
                <c:pt idx="6">
                  <c:v>38</c:v>
                </c:pt>
                <c:pt idx="9">
                  <c:v>36</c:v>
                </c:pt>
                <c:pt idx="12">
                  <c:v>33</c:v>
                </c:pt>
              </c:numCache>
            </c:numRef>
          </c:val>
          <c:extLst>
            <c:ext xmlns:c16="http://schemas.microsoft.com/office/drawing/2014/chart" uri="{C3380CC4-5D6E-409C-BE32-E72D297353CC}">
              <c16:uniqueId val="{00000007-2121-48E3-B4AC-82DF2D8EC34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1494</c:v>
                </c:pt>
                <c:pt idx="3">
                  <c:v>1532</c:v>
                </c:pt>
                <c:pt idx="6">
                  <c:v>1483</c:v>
                </c:pt>
                <c:pt idx="9">
                  <c:v>1604</c:v>
                </c:pt>
                <c:pt idx="12">
                  <c:v>1529</c:v>
                </c:pt>
              </c:numCache>
            </c:numRef>
          </c:val>
          <c:extLst>
            <c:ext xmlns:c16="http://schemas.microsoft.com/office/drawing/2014/chart" uri="{C3380CC4-5D6E-409C-BE32-E72D297353CC}">
              <c16:uniqueId val="{00000008-2121-48E3-B4AC-82DF2D8EC34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121-48E3-B4AC-82DF2D8EC34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3346</c:v>
                </c:pt>
                <c:pt idx="3">
                  <c:v>3674</c:v>
                </c:pt>
                <c:pt idx="6">
                  <c:v>3800</c:v>
                </c:pt>
                <c:pt idx="9">
                  <c:v>4068</c:v>
                </c:pt>
                <c:pt idx="12">
                  <c:v>4196</c:v>
                </c:pt>
              </c:numCache>
            </c:numRef>
          </c:val>
          <c:extLst>
            <c:ext xmlns:c16="http://schemas.microsoft.com/office/drawing/2014/chart" uri="{C3380CC4-5D6E-409C-BE32-E72D297353CC}">
              <c16:uniqueId val="{0000000A-2121-48E3-B4AC-82DF2D8EC34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5</c:v>
                </c:pt>
                <c:pt idx="5">
                  <c:v>#N/A</c:v>
                </c:pt>
                <c:pt idx="6">
                  <c:v>#N/A</c:v>
                </c:pt>
                <c:pt idx="7">
                  <c:v>0</c:v>
                </c:pt>
                <c:pt idx="8">
                  <c:v>#N/A</c:v>
                </c:pt>
                <c:pt idx="9">
                  <c:v>#N/A</c:v>
                </c:pt>
                <c:pt idx="10">
                  <c:v>344</c:v>
                </c:pt>
                <c:pt idx="11">
                  <c:v>#N/A</c:v>
                </c:pt>
                <c:pt idx="12">
                  <c:v>#N/A</c:v>
                </c:pt>
                <c:pt idx="13">
                  <c:v>0</c:v>
                </c:pt>
                <c:pt idx="14">
                  <c:v>#N/A</c:v>
                </c:pt>
              </c:numCache>
            </c:numRef>
          </c:val>
          <c:smooth val="0"/>
          <c:extLst>
            <c:ext xmlns:c16="http://schemas.microsoft.com/office/drawing/2014/chart" uri="{C3380CC4-5D6E-409C-BE32-E72D297353CC}">
              <c16:uniqueId val="{0000000B-2121-48E3-B4AC-82DF2D8EC34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1069</c:v>
                </c:pt>
                <c:pt idx="1">
                  <c:v>1012</c:v>
                </c:pt>
                <c:pt idx="2">
                  <c:v>1251</c:v>
                </c:pt>
              </c:numCache>
            </c:numRef>
          </c:val>
          <c:extLst>
            <c:ext xmlns:c16="http://schemas.microsoft.com/office/drawing/2014/chart" uri="{C3380CC4-5D6E-409C-BE32-E72D297353CC}">
              <c16:uniqueId val="{00000000-F708-4208-9C12-EF69CF8986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135</c:v>
                </c:pt>
                <c:pt idx="1">
                  <c:v>135</c:v>
                </c:pt>
                <c:pt idx="2">
                  <c:v>135</c:v>
                </c:pt>
              </c:numCache>
            </c:numRef>
          </c:val>
          <c:extLst>
            <c:ext xmlns:c16="http://schemas.microsoft.com/office/drawing/2014/chart" uri="{C3380CC4-5D6E-409C-BE32-E72D297353CC}">
              <c16:uniqueId val="{00000001-F708-4208-9C12-EF69CF8986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632</c:v>
                </c:pt>
                <c:pt idx="1">
                  <c:v>672</c:v>
                </c:pt>
                <c:pt idx="2">
                  <c:v>695</c:v>
                </c:pt>
              </c:numCache>
            </c:numRef>
          </c:val>
          <c:extLst>
            <c:ext xmlns:c16="http://schemas.microsoft.com/office/drawing/2014/chart" uri="{C3380CC4-5D6E-409C-BE32-E72D297353CC}">
              <c16:uniqueId val="{00000002-F708-4208-9C12-EF69CF89861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{755C135C-C052-4AE0-A5E7-9476CFC0105A}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F79-4698-BA79-933335540B6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{87D9A259-910A-4A31-999E-9814C05854A4}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79-4698-BA79-933335540B6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{07C71EAC-6C38-4037-9989-FDE29446FBAD}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79-4698-BA79-933335540B6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{5D5A7834-B9A2-47D3-8088-B0258FDEF33A}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79-4698-BA79-933335540B6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{6ED602B9-D8F0-43D6-8FEB-29319F67E009}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79-4698-BA79-933335540B63}"/>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{12E6C2B9-09EC-4F62-8EB0-7C706806C22D}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F79-4698-BA79-933335540B6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{09103D56-A1A6-48E3-8FA0-B9117C1CE5F7}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F79-4698-BA79-933335540B63}"/>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{BE1D8EBE-7445-48F8-9914-B1CE6637DC4E}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F79-4698-BA79-933335540B6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{7138A8A0-2390-4AE2-BAAE-F26A8E1F205C}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F79-4698-BA79-933335540B6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57.1</c:v>
                </c:pt>
                <c:pt idx="8">
                  <c:v>58.8</c:v>
                </c:pt>
                <c:pt idx="16">
                  <c:v>60.8</c:v>
                </c:pt>
                <c:pt idx="24">
                  <c:v>62.2</c:v>
                </c:pt>
                <c:pt idx="32">
                  <c:v>63.9</c:v>
                </c:pt>
              </c:numCache>
            </c:numRef>
          </c:xVal>
          <c:yVal>
            <c:numRef>
              <c:f>公会計指標分析・財政指標組合せ分析表!$BP$51:$DC$51</c:f>
              <c:numCache>
                <c:formatCode>#,##0.0;"▲ "#,##0.0</c:formatCode>
                <c:ptCount val="40"/>
                <c:pt idx="8">
                  <c:v>0.2</c:v>
                </c:pt>
                <c:pt idx="24">
                  <c:v>18.3</c:v>
                </c:pt>
              </c:numCache>
            </c:numRef>
          </c:yVal>
          <c:smooth val="0"/>
          <c:extLst>
            <c:ext xmlns:c16="http://schemas.microsoft.com/office/drawing/2014/chart" uri="{C3380CC4-5D6E-409C-BE32-E72D297353CC}">
              <c16:uniqueId val="{00000009-EF79-4698-BA79-933335540B6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{4FABC498-D5E4-4C5E-BA67-76B49C7D6518}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F79-4698-BA79-933335540B6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{92DD63A5-4DDF-4D97-8C37-5756B918BBF7}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79-4698-BA79-933335540B6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{5C95C6EB-621A-4206-A4F7-11777D07C31C}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79-4698-BA79-933335540B6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{B893B65B-6C5D-41A3-8859-54D4B44E4D70}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79-4698-BA79-933335540B6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{1101CF4A-A02E-420D-9E58-4C927427348A}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79-4698-BA79-933335540B63}"/>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{4DD03307-F05E-48C6-9EE0-902235135F98}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F79-4698-BA79-933335540B63}"/>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{0A9762D7-7FB3-47FE-A7DA-B9F98C587B61}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F79-4698-BA79-933335540B63}"/>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{74D3C720-9101-463D-8612-1F6CA9385A9A}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F79-4698-BA79-933335540B63}"/>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{BEF69C65-1598-4A3B-9DC4-F49147E8AADD}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F79-4698-BA79-933335540B6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61.8</c:v>
                </c:pt>
                <c:pt idx="16">
                  <c:v>63.1</c:v>
                </c:pt>
                <c:pt idx="24">
                  <c:v>62.2</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F79-4698-BA79-933335540B63}"/>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{4F1B831A-CBA3-42D1-A838-3A288454520B}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DFA-4565-9A56-06E08520A8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{A3EE92B4-302F-4AE9-B0A2-D4AAAADF49D9}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DFA-4565-9A56-06E08520A8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{2FE6B14E-9B2B-4634-B6C4-FD07ADF00EF8}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DFA-4565-9A56-06E08520A8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{0C5D6AC5-FBA4-441F-8E20-4C68F712FBBC}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DFA-4565-9A56-06E08520A8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{F8EB6A6D-E518-4638-B523-1B6AD60D3B9F}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DFA-4565-9A56-06E08520A8EA}"/>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{BAFFA10C-4015-4363-80B0-5F088CEA29F0}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DFA-4565-9A56-06E08520A8E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{E161F5A9-5FB1-4885-B4AA-66D2DC4EC46D}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DFA-4565-9A56-06E08520A8EA}"/>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{B3F1A610-1894-402A-9A40-7DC6F15F48F0}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DFA-4565-9A56-06E08520A8E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{0A66A00C-1704-4BEA-B29E-ADA530E5CAA2}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DFA-4565-9A56-06E08520A8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6.7</c:v>
                </c:pt>
                <c:pt idx="16">
                  <c:v>6.8</c:v>
                </c:pt>
                <c:pt idx="24">
                  <c:v>6.8</c:v>
                </c:pt>
                <c:pt idx="32">
                  <c:v>7.2</c:v>
                </c:pt>
              </c:numCache>
            </c:numRef>
          </c:xVal>
          <c:yVal>
            <c:numRef>
              <c:f>公会計指標分析・財政指標組合せ分析表!$BP$73:$DC$73</c:f>
              <c:numCache>
                <c:formatCode>#,##0.0;"▲ "#,##0.0</c:formatCode>
                <c:ptCount val="40"/>
                <c:pt idx="8">
                  <c:v>0.2</c:v>
                </c:pt>
                <c:pt idx="24">
                  <c:v>18.3</c:v>
                </c:pt>
              </c:numCache>
            </c:numRef>
          </c:yVal>
          <c:smooth val="0"/>
          <c:extLst>
            <c:ext xmlns:c16="http://schemas.microsoft.com/office/drawing/2014/chart" uri="{C3380CC4-5D6E-409C-BE32-E72D297353CC}">
              <c16:uniqueId val="{00000009-8DFA-4565-9A56-06E08520A8E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{A87D04B8-FEE9-4E53-B318-3374D9E7262C}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DFA-4565-9A56-06E08520A8E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{42E79D97-9946-4161-9379-7AC2EA307333}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DFA-4565-9A56-06E08520A8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{B16661D4-75CF-4A4D-AB6D-0D1303A848DC}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DFA-4565-9A56-06E08520A8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{F679B0E5-37CC-4A86-B68D-5440BA818EBC}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DFA-4565-9A56-06E08520A8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{1F73E2B7-7532-403D-9CF3-A527CC6A5C83}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DFA-4565-9A56-06E08520A8EA}"/>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{A263C2C8-E454-48E3-BBDD-841A569518EB}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DFA-4565-9A56-06E08520A8EA}"/>
                </c:ext>
              </c:extLst>
            </c:dLbl>
            <c:dLbl>
              <c:idx val="16"/>
              <c:layout>
                <c:manualLayout>
                  <c:x val="-4.4905057365901106E-2"/>
                  <c:y val="-4.349592131553585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{115CFBC3-817A-458B-88FA-619940FC47E1}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DFA-4565-9A56-06E08520A8EA}"/>
                </c:ext>
              </c:extLst>
            </c:dLbl>
            <c:dLbl>
              <c:idx val="24"/>
              <c:layout>
                <c:manualLayout>
                  <c:x val="-1.8235628084249993E-2"/>
                  <c:y val="-8.133737286005204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{E8241B2C-7BD3-42AB-AA34-1F2A4814107C}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DFA-4565-9A56-06E08520A8EA}"/>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{11C8114F-08C4-46FD-A60B-38DAA64344EE}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DFA-4565-9A56-06E08520A8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5.6</c:v>
                </c:pt>
                <c:pt idx="8">
                  <c:v>5.3</c:v>
                </c:pt>
                <c:pt idx="16">
                  <c:v>5.8</c:v>
                </c:pt>
                <c:pt idx="24">
                  <c:v>5.8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DFA-4565-9A56-06E08520A8EA}"/>
            </c:ext>
          </c:extLst>
        </c:ser>
        <c:dLbls>
          <c:showLegendKey val="0"/>
          <c:showVal val="1"/>
          <c:showCatName val="0"/>
          <c:showSerName val="0"/>
          <c:showPercent val="0"/>
          <c:showBubbleSize val="0"/>
        </c:dLbls>
        <c:axId val="84219776"/>
        <c:axId val="84234240"/>
      </c:scatterChart>
      <c:valAx>
        <c:axId val="84219776"/>
        <c:scaling>
          <c:orientation val="maxMin"/>
          <c:max val="7"/>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鳥取県若桜町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年度の元利償還金は、</a:t>
          </a:r>
          <a:r>
            <a:rPr kumimoji="1" lang="ja-JP" altLang="en-US" sz="1100">
              <a:solidFill>
                <a:schemeClr val="dk1"/>
              </a:solidFill>
              <a:effectLst/>
              <a:latin typeface="+mn-lt"/>
              <a:ea typeface="+mn-ea"/>
              <a:cs typeface="+mn-cs"/>
            </a:rPr>
            <a:t>過去に実施した</a:t>
          </a:r>
          <a:r>
            <a:rPr kumimoji="1" lang="ja-JP" altLang="ja-JP" sz="1100">
              <a:solidFill>
                <a:schemeClr val="dk1"/>
              </a:solidFill>
              <a:effectLst/>
              <a:latin typeface="+mn-lt"/>
              <a:ea typeface="+mn-ea"/>
              <a:cs typeface="+mn-cs"/>
            </a:rPr>
            <a:t>氷ノ山スキー場管理棟改築</a:t>
          </a:r>
          <a:r>
            <a:rPr kumimoji="1" lang="ja-JP" altLang="en-US" sz="1100">
              <a:solidFill>
                <a:schemeClr val="dk1"/>
              </a:solidFill>
              <a:effectLst/>
              <a:latin typeface="+mn-lt"/>
              <a:ea typeface="+mn-ea"/>
              <a:cs typeface="+mn-cs"/>
            </a:rPr>
            <a:t>など普通建設事業にかかる元金償還が始まった</a:t>
          </a:r>
          <a:r>
            <a:rPr kumimoji="1" lang="ja-JP" altLang="ja-JP" sz="1100">
              <a:solidFill>
                <a:schemeClr val="dk1"/>
              </a:solidFill>
              <a:effectLst/>
              <a:latin typeface="+mn-lt"/>
              <a:ea typeface="+mn-ea"/>
              <a:cs typeface="+mn-cs"/>
            </a:rPr>
            <a:t>ことにより、前年度より</a:t>
          </a:r>
          <a:r>
            <a:rPr kumimoji="1" lang="en-US" altLang="ja-JP" sz="1100">
              <a:solidFill>
                <a:schemeClr val="dk1"/>
              </a:solidFill>
              <a:effectLst/>
              <a:latin typeface="+mn-lt"/>
              <a:ea typeface="+mn-ea"/>
              <a:cs typeface="+mn-cs"/>
            </a:rPr>
            <a:t>6,400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増加、また、</a:t>
          </a:r>
          <a:r>
            <a:rPr kumimoji="1" lang="ja-JP" altLang="ja-JP" sz="1100">
              <a:solidFill>
                <a:schemeClr val="dk1"/>
              </a:solidFill>
              <a:effectLst/>
              <a:latin typeface="+mn-lt"/>
              <a:ea typeface="+mn-ea"/>
              <a:cs typeface="+mn-cs"/>
            </a:rPr>
            <a:t>公営企業債に対する繰入金</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700</a:t>
          </a:r>
          <a:r>
            <a:rPr kumimoji="1" lang="ja-JP" altLang="en-US" sz="1100">
              <a:solidFill>
                <a:schemeClr val="dk1"/>
              </a:solidFill>
              <a:effectLst/>
              <a:latin typeface="+mn-lt"/>
              <a:ea typeface="+mn-ea"/>
              <a:cs typeface="+mn-cs"/>
            </a:rPr>
            <a:t>万円増加</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公共施設の老朽化等により近年改修費用も膨らんでいる状況もあり、</a:t>
          </a:r>
          <a:r>
            <a:rPr kumimoji="1" lang="ja-JP" altLang="ja-JP" sz="1100">
              <a:solidFill>
                <a:schemeClr val="dk1"/>
              </a:solidFill>
              <a:effectLst/>
              <a:latin typeface="+mn-lt"/>
              <a:ea typeface="+mn-ea"/>
              <a:cs typeface="+mn-cs"/>
            </a:rPr>
            <a:t>今後も引き続き計画的で交付税措置率の高い地方債の借入を心掛けるとともに、事業の取捨選択・見直しを徹底し公債費の抑制と償還財源の確保に努める。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鳥取県若桜町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近年の起債を財源とした大型事業の実施により、一般会計等に係る地方債現在高は増加</a:t>
          </a:r>
          <a:r>
            <a:rPr kumimoji="1" lang="ja-JP" altLang="en-US" sz="1100" baseline="0">
              <a:solidFill>
                <a:schemeClr val="dk1"/>
              </a:solidFill>
              <a:effectLst/>
              <a:latin typeface="+mn-lt"/>
              <a:ea typeface="+mn-ea"/>
              <a:cs typeface="+mn-cs"/>
            </a:rPr>
            <a:t>し、将来負担も増加傾向にあったが、財政調整基金など充当可能財源が増加したことにより、黒字に転じている</a:t>
          </a:r>
          <a:r>
            <a:rPr kumimoji="1" lang="ja-JP" altLang="ja-JP" sz="1100" baseline="0">
              <a:solidFill>
                <a:schemeClr val="dk1"/>
              </a:solidFill>
              <a:effectLst/>
              <a:latin typeface="+mn-lt"/>
              <a:ea typeface="+mn-ea"/>
              <a:cs typeface="+mn-cs"/>
            </a:rPr>
            <a:t>。</a:t>
          </a:r>
          <a:endParaRPr lang="ja-JP" altLang="ja-JP" sz="1400">
            <a:effectLst/>
          </a:endParaRPr>
        </a:p>
        <a:p>
          <a:r>
            <a:rPr kumimoji="1" lang="ja-JP" altLang="ja-JP" sz="1100" baseline="0">
              <a:solidFill>
                <a:schemeClr val="dk1"/>
              </a:solidFill>
              <a:effectLst/>
              <a:latin typeface="+mn-lt"/>
              <a:ea typeface="+mn-ea"/>
              <a:cs typeface="+mn-cs"/>
            </a:rPr>
            <a:t>今後も</a:t>
          </a:r>
          <a:r>
            <a:rPr kumimoji="1" lang="ja-JP" altLang="en-US" sz="1100" baseline="0">
              <a:solidFill>
                <a:schemeClr val="dk1"/>
              </a:solidFill>
              <a:effectLst/>
              <a:latin typeface="+mn-lt"/>
              <a:ea typeface="+mn-ea"/>
              <a:cs typeface="+mn-cs"/>
            </a:rPr>
            <a:t>公共施設の老朽化に伴う改修等も想定され、</a:t>
          </a:r>
          <a:r>
            <a:rPr kumimoji="1" lang="ja-JP" altLang="ja-JP" sz="1100" baseline="0">
              <a:solidFill>
                <a:schemeClr val="dk1"/>
              </a:solidFill>
              <a:effectLst/>
              <a:latin typeface="+mn-lt"/>
              <a:ea typeface="+mn-ea"/>
              <a:cs typeface="+mn-cs"/>
            </a:rPr>
            <a:t>地方債現在高は増加する見込みであるが、将来負担の分子は低い水準で推移するものと考える。</a:t>
          </a:r>
          <a:r>
            <a:rPr kumimoji="1" lang="ja-JP" altLang="en-US" sz="1100" baseline="0">
              <a:solidFill>
                <a:schemeClr val="dk1"/>
              </a:solidFill>
              <a:effectLst/>
              <a:latin typeface="+mn-lt"/>
              <a:ea typeface="+mn-ea"/>
              <a:cs typeface="+mn-cs"/>
            </a:rPr>
            <a:t>事業の実施にあたっては、地方債の発行を抑制しつつ、</a:t>
          </a:r>
          <a:r>
            <a:rPr kumimoji="1" lang="ja-JP" altLang="ja-JP" sz="1100" baseline="0">
              <a:solidFill>
                <a:schemeClr val="dk1"/>
              </a:solidFill>
              <a:effectLst/>
              <a:latin typeface="+mn-lt"/>
              <a:ea typeface="+mn-ea"/>
              <a:cs typeface="+mn-cs"/>
            </a:rPr>
            <a:t>引き続き交付税算入率の高い地方債</a:t>
          </a:r>
          <a:r>
            <a:rPr kumimoji="1" lang="ja-JP" altLang="en-US" sz="1100" baseline="0">
              <a:solidFill>
                <a:schemeClr val="dk1"/>
              </a:solidFill>
              <a:effectLst/>
              <a:latin typeface="+mn-lt"/>
              <a:ea typeface="+mn-ea"/>
              <a:cs typeface="+mn-cs"/>
            </a:rPr>
            <a:t>を</a:t>
          </a:r>
          <a:r>
            <a:rPr kumimoji="1" lang="ja-JP" altLang="ja-JP" sz="1100" baseline="0">
              <a:solidFill>
                <a:schemeClr val="dk1"/>
              </a:solidFill>
              <a:effectLst/>
              <a:latin typeface="+mn-lt"/>
              <a:ea typeface="+mn-ea"/>
              <a:cs typeface="+mn-cs"/>
            </a:rPr>
            <a:t>活用</a:t>
          </a:r>
          <a:r>
            <a:rPr kumimoji="1" lang="ja-JP" altLang="en-US" sz="1100" baseline="0">
              <a:solidFill>
                <a:schemeClr val="dk1"/>
              </a:solidFill>
              <a:effectLst/>
              <a:latin typeface="+mn-lt"/>
              <a:ea typeface="+mn-ea"/>
              <a:cs typeface="+mn-cs"/>
            </a:rPr>
            <a:t>しながら</a:t>
          </a:r>
          <a:r>
            <a:rPr kumimoji="1" lang="ja-JP" altLang="ja-JP" sz="1100" baseline="0">
              <a:solidFill>
                <a:schemeClr val="dk1"/>
              </a:solidFill>
              <a:effectLst/>
              <a:latin typeface="+mn-lt"/>
              <a:ea typeface="+mn-ea"/>
              <a:cs typeface="+mn-cs"/>
            </a:rPr>
            <a:t>、将来負担比率の増加抑制に努める。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鳥取県若桜町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教育文化振興や</a:t>
          </a:r>
          <a:r>
            <a:rPr kumimoji="1" lang="ja-JP" altLang="ja-JP" sz="1100" b="0" i="0" baseline="0">
              <a:solidFill>
                <a:schemeClr val="dk1"/>
              </a:solidFill>
              <a:effectLst/>
              <a:latin typeface="+mn-lt"/>
              <a:ea typeface="+mn-ea"/>
              <a:cs typeface="+mn-cs"/>
            </a:rPr>
            <a:t>ふるさと納税として収受した寄付金、</a:t>
          </a:r>
          <a:r>
            <a:rPr kumimoji="1" lang="ja-JP" altLang="en-US" sz="1100" b="0" i="0" baseline="0">
              <a:solidFill>
                <a:schemeClr val="dk1"/>
              </a:solidFill>
              <a:effectLst/>
              <a:latin typeface="+mn-lt"/>
              <a:ea typeface="+mn-ea"/>
              <a:cs typeface="+mn-cs"/>
            </a:rPr>
            <a:t>前年度決算余剰金等</a:t>
          </a:r>
          <a:r>
            <a:rPr kumimoji="1" lang="ja-JP" altLang="ja-JP" sz="1100" b="0" i="0" baseline="0">
              <a:solidFill>
                <a:schemeClr val="dk1"/>
              </a:solidFill>
              <a:effectLst/>
              <a:latin typeface="+mn-lt"/>
              <a:ea typeface="+mn-ea"/>
              <a:cs typeface="+mn-cs"/>
            </a:rPr>
            <a:t>を積み立てた一方で、</a:t>
          </a:r>
          <a:r>
            <a:rPr kumimoji="1" lang="ja-JP" altLang="en-US" sz="1100" b="0" i="0" baseline="0">
              <a:solidFill>
                <a:schemeClr val="dk1"/>
              </a:solidFill>
              <a:effectLst/>
              <a:latin typeface="+mn-lt"/>
              <a:ea typeface="+mn-ea"/>
              <a:cs typeface="+mn-cs"/>
            </a:rPr>
            <a:t>ふるさと応援基金や森林整備促進基金など</a:t>
          </a:r>
          <a:r>
            <a:rPr kumimoji="1" lang="en-US" altLang="ja-JP" sz="1100" b="0" i="0" baseline="0">
              <a:solidFill>
                <a:schemeClr val="dk1"/>
              </a:solidFill>
              <a:effectLst/>
              <a:latin typeface="+mn-lt"/>
              <a:ea typeface="+mn-ea"/>
              <a:cs typeface="+mn-cs"/>
            </a:rPr>
            <a:t>3,858</a:t>
          </a:r>
          <a:r>
            <a:rPr kumimoji="1" lang="ja-JP" altLang="ja-JP" sz="1100" b="0" i="0" baseline="0">
              <a:solidFill>
                <a:schemeClr val="dk1"/>
              </a:solidFill>
              <a:effectLst/>
              <a:latin typeface="+mn-lt"/>
              <a:ea typeface="+mn-ea"/>
              <a:cs typeface="+mn-cs"/>
            </a:rPr>
            <a:t>万円</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取崩し</a:t>
          </a:r>
          <a:r>
            <a:rPr kumimoji="1" lang="ja-JP" altLang="en-US" sz="1100" b="0" i="0" baseline="0">
              <a:solidFill>
                <a:schemeClr val="dk1"/>
              </a:solidFill>
              <a:effectLst/>
              <a:latin typeface="+mn-lt"/>
              <a:ea typeface="+mn-ea"/>
              <a:cs typeface="+mn-cs"/>
            </a:rPr>
            <a:t>て</a:t>
          </a:r>
          <a:r>
            <a:rPr kumimoji="1" lang="ja-JP" altLang="ja-JP" sz="1100" b="0" i="0" baseline="0">
              <a:solidFill>
                <a:schemeClr val="dk1"/>
              </a:solidFill>
              <a:effectLst/>
              <a:latin typeface="+mn-lt"/>
              <a:ea typeface="+mn-ea"/>
              <a:cs typeface="+mn-cs"/>
            </a:rPr>
            <a:t>充当した結果、前年度より</a:t>
          </a:r>
          <a:r>
            <a:rPr kumimoji="1" lang="en-US" altLang="ja-JP" sz="1100" b="0" i="0" baseline="0">
              <a:solidFill>
                <a:schemeClr val="dk1"/>
              </a:solidFill>
              <a:effectLst/>
              <a:latin typeface="+mn-lt"/>
              <a:ea typeface="+mn-ea"/>
              <a:cs typeface="+mn-cs"/>
            </a:rPr>
            <a:t>2</a:t>
          </a:r>
          <a:r>
            <a:rPr kumimoji="1" lang="ja-JP" altLang="en-US"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6,200</a:t>
          </a:r>
          <a:r>
            <a:rPr kumimoji="1" lang="ja-JP" altLang="ja-JP" sz="1100" b="0" i="0" baseline="0">
              <a:solidFill>
                <a:schemeClr val="dk1"/>
              </a:solidFill>
              <a:effectLst/>
              <a:latin typeface="+mn-lt"/>
              <a:ea typeface="+mn-ea"/>
              <a:cs typeface="+mn-cs"/>
            </a:rPr>
            <a:t>万円</a:t>
          </a:r>
          <a:r>
            <a:rPr kumimoji="1" lang="ja-JP" altLang="en-US" sz="1100" b="0" i="0" baseline="0">
              <a:solidFill>
                <a:schemeClr val="dk1"/>
              </a:solidFill>
              <a:effectLst/>
              <a:latin typeface="+mn-lt"/>
              <a:ea typeface="+mn-ea"/>
              <a:cs typeface="+mn-cs"/>
            </a:rPr>
            <a:t>増加した</a:t>
          </a:r>
          <a:r>
            <a:rPr kumimoji="1" lang="ja-JP" altLang="ja-JP" sz="1100" b="0" i="0" baseline="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共施設の老朽化対策に係る維持補修経費の増加や地方債の繰上償還等に充てるための取り崩しが予想される。残高は減少する見込みではあるが、経費節減により捻出した額や予算見込みを上回った収入等が生じた場合は、決算状況を踏まえながら積み立て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公共施設等整備基金：</a:t>
          </a:r>
          <a:r>
            <a:rPr lang="ja-JP" altLang="ja-JP" sz="1100" b="0" i="0" baseline="0">
              <a:solidFill>
                <a:schemeClr val="dk1"/>
              </a:solidFill>
              <a:effectLst/>
              <a:latin typeface="+mn-lt"/>
              <a:ea typeface="+mn-ea"/>
              <a:cs typeface="+mn-cs"/>
            </a:rPr>
            <a:t>社会福祉施設、社会教育施設、学校、公園及び庁舎その他これらに類する施設で町が設置するものの整備費に</a:t>
          </a:r>
          <a:r>
            <a:rPr lang="ja-JP" altLang="en-US" sz="1100" b="0" i="0" baseline="0">
              <a:solidFill>
                <a:schemeClr val="dk1"/>
              </a:solidFill>
              <a:effectLst/>
              <a:latin typeface="+mn-lt"/>
              <a:ea typeface="+mn-ea"/>
              <a:cs typeface="+mn-cs"/>
            </a:rPr>
            <a:t>充当</a:t>
          </a:r>
          <a:r>
            <a:rPr lang="ja-JP"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地域公共交通維持確保基金：</a:t>
          </a:r>
          <a:r>
            <a:rPr lang="ja-JP" altLang="ja-JP" sz="1100" b="0" i="0" baseline="0">
              <a:solidFill>
                <a:schemeClr val="dk1"/>
              </a:solidFill>
              <a:effectLst/>
              <a:latin typeface="+mn-lt"/>
              <a:ea typeface="+mn-ea"/>
              <a:cs typeface="+mn-cs"/>
            </a:rPr>
            <a:t>地域公共交通の維持確保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社会福祉振興基金：</a:t>
          </a:r>
          <a:r>
            <a:rPr lang="ja-JP" altLang="ja-JP" sz="1100" b="0" i="0" baseline="0">
              <a:solidFill>
                <a:schemeClr val="dk1"/>
              </a:solidFill>
              <a:effectLst/>
              <a:latin typeface="+mn-lt"/>
              <a:ea typeface="+mn-ea"/>
              <a:cs typeface="+mn-cs"/>
            </a:rPr>
            <a:t>社会福祉施設の整備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ふるさと応援基金：</a:t>
          </a:r>
          <a:r>
            <a:rPr lang="ja-JP" altLang="ja-JP" sz="1100" b="0" i="0" baseline="0">
              <a:solidFill>
                <a:schemeClr val="dk1"/>
              </a:solidFill>
              <a:effectLst/>
              <a:latin typeface="+mn-lt"/>
              <a:ea typeface="+mn-ea"/>
              <a:cs typeface="+mn-cs"/>
            </a:rPr>
            <a:t>豊かな自然環境の保全及び活用、まち並みの美化、景観の形成、特色あるまちづくり、若桜鉄道の活性化</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森林整備促進基金：間伐や人材育成、担い手確保、木材利用促進や森林整備に要する経費に</a:t>
          </a:r>
          <a:r>
            <a:rPr lang="ja-JP" altLang="en-US" sz="1100" b="0" i="0" baseline="0">
              <a:solidFill>
                <a:schemeClr val="dk1"/>
              </a:solidFill>
              <a:effectLst/>
              <a:latin typeface="+mn-lt"/>
              <a:ea typeface="+mn-ea"/>
              <a:cs typeface="+mn-cs"/>
            </a:rPr>
            <a:t>充当</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公共施設等整備基金は、基金の運用により生じた利益等</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万円を積み立てた一方、基金の取り崩しは行わなかった。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ふるさと応援基金は、ふるさと納税として収受した寄付金及び基金の運用により生じた利益等を</a:t>
          </a:r>
          <a:r>
            <a:rPr kumimoji="1" lang="en-US" altLang="ja-JP" sz="1100" b="0" i="0" baseline="0">
              <a:solidFill>
                <a:schemeClr val="dk1"/>
              </a:solidFill>
              <a:effectLst/>
              <a:latin typeface="+mn-lt"/>
              <a:ea typeface="+mn-ea"/>
              <a:cs typeface="+mn-cs"/>
            </a:rPr>
            <a:t>2,306</a:t>
          </a:r>
          <a:r>
            <a:rPr kumimoji="1" lang="ja-JP" altLang="ja-JP" sz="1100" b="0" i="0" baseline="0">
              <a:solidFill>
                <a:schemeClr val="dk1"/>
              </a:solidFill>
              <a:effectLst/>
              <a:latin typeface="+mn-lt"/>
              <a:ea typeface="+mn-ea"/>
              <a:cs typeface="+mn-cs"/>
            </a:rPr>
            <a:t>万円積み立てた一方で、基金の使途に合致した事業の財源として</a:t>
          </a:r>
          <a:r>
            <a:rPr kumimoji="1" lang="en-US" altLang="ja-JP" sz="1100" b="0" i="0" baseline="0">
              <a:solidFill>
                <a:schemeClr val="dk1"/>
              </a:solidFill>
              <a:effectLst/>
              <a:latin typeface="+mn-lt"/>
              <a:ea typeface="+mn-ea"/>
              <a:cs typeface="+mn-cs"/>
            </a:rPr>
            <a:t>1,210</a:t>
          </a:r>
          <a:r>
            <a:rPr kumimoji="1" lang="ja-JP" altLang="ja-JP" sz="1100" b="0" i="0" baseline="0">
              <a:solidFill>
                <a:schemeClr val="dk1"/>
              </a:solidFill>
              <a:effectLst/>
              <a:latin typeface="+mn-lt"/>
              <a:ea typeface="+mn-ea"/>
              <a:cs typeface="+mn-cs"/>
            </a:rPr>
            <a:t>万円を充当した結果、</a:t>
          </a:r>
          <a:r>
            <a:rPr kumimoji="1" lang="en-US" altLang="ja-JP" sz="1100" b="0" i="0" baseline="0">
              <a:solidFill>
                <a:schemeClr val="dk1"/>
              </a:solidFill>
              <a:effectLst/>
              <a:latin typeface="+mn-lt"/>
              <a:ea typeface="+mn-ea"/>
              <a:cs typeface="+mn-cs"/>
            </a:rPr>
            <a:t>1,096</a:t>
          </a:r>
          <a:r>
            <a:rPr kumimoji="1" lang="ja-JP" altLang="ja-JP" sz="1100" b="0" i="0" baseline="0">
              <a:solidFill>
                <a:schemeClr val="dk1"/>
              </a:solidFill>
              <a:effectLst/>
              <a:latin typeface="+mn-lt"/>
              <a:ea typeface="+mn-ea"/>
              <a:cs typeface="+mn-cs"/>
            </a:rPr>
            <a:t>万円増加した。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森林整備促進基金は、</a:t>
          </a:r>
          <a:r>
            <a:rPr kumimoji="1" lang="en-US" altLang="ja-JP" sz="1100" b="0" i="0" baseline="0">
              <a:solidFill>
                <a:schemeClr val="dk1"/>
              </a:solidFill>
              <a:effectLst/>
              <a:latin typeface="+mn-lt"/>
              <a:ea typeface="+mn-ea"/>
              <a:cs typeface="+mn-cs"/>
            </a:rPr>
            <a:t>2,301</a:t>
          </a:r>
          <a:r>
            <a:rPr kumimoji="1" lang="ja-JP" altLang="ja-JP" sz="1100" b="0" i="0" baseline="0">
              <a:solidFill>
                <a:schemeClr val="dk1"/>
              </a:solidFill>
              <a:effectLst/>
              <a:latin typeface="+mn-lt"/>
              <a:ea typeface="+mn-ea"/>
              <a:cs typeface="+mn-cs"/>
            </a:rPr>
            <a:t>万円積み立てた一方、</a:t>
          </a:r>
          <a:r>
            <a:rPr kumimoji="1" lang="en-US" altLang="ja-JP" sz="1100" b="0" i="0" baseline="0">
              <a:solidFill>
                <a:schemeClr val="dk1"/>
              </a:solidFill>
              <a:effectLst/>
              <a:latin typeface="+mn-lt"/>
              <a:ea typeface="+mn-ea"/>
              <a:cs typeface="+mn-cs"/>
            </a:rPr>
            <a:t>2,577</a:t>
          </a:r>
          <a:r>
            <a:rPr kumimoji="1" lang="ja-JP" altLang="ja-JP" sz="1100" b="0" i="0" baseline="0">
              <a:solidFill>
                <a:schemeClr val="dk1"/>
              </a:solidFill>
              <a:effectLst/>
              <a:latin typeface="+mn-lt"/>
              <a:ea typeface="+mn-ea"/>
              <a:cs typeface="+mn-cs"/>
            </a:rPr>
            <a:t>万円取り崩しており、</a:t>
          </a:r>
          <a:r>
            <a:rPr kumimoji="1" lang="en-US" altLang="ja-JP" sz="1100" b="0" i="0" baseline="0">
              <a:solidFill>
                <a:schemeClr val="dk1"/>
              </a:solidFill>
              <a:effectLst/>
              <a:latin typeface="+mn-lt"/>
              <a:ea typeface="+mn-ea"/>
              <a:cs typeface="+mn-cs"/>
            </a:rPr>
            <a:t>2,088</a:t>
          </a:r>
          <a:r>
            <a:rPr kumimoji="1" lang="ja-JP" altLang="ja-JP" sz="1100" b="0" i="0" baseline="0">
              <a:solidFill>
                <a:schemeClr val="dk1"/>
              </a:solidFill>
              <a:effectLst/>
              <a:latin typeface="+mn-lt"/>
              <a:ea typeface="+mn-ea"/>
              <a:cs typeface="+mn-cs"/>
            </a:rPr>
            <a:t>万円の残となっている。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公共施設の整備や地域公共交通の維持確保、ふるさと納税寄付者の社会的投資を具体化するための事業に充てる取り崩しが予想され、</a:t>
          </a:r>
          <a:r>
            <a:rPr lang="ja-JP" altLang="en-US" sz="1100" b="0" i="0" baseline="0">
              <a:solidFill>
                <a:schemeClr val="dk1"/>
              </a:solidFill>
              <a:effectLst/>
              <a:latin typeface="+mn-lt"/>
              <a:ea typeface="+mn-ea"/>
              <a:cs typeface="+mn-cs"/>
            </a:rPr>
            <a:t>今後の</a:t>
          </a:r>
          <a:r>
            <a:rPr lang="ja-JP" altLang="ja-JP" sz="1100" b="0" i="0" baseline="0">
              <a:solidFill>
                <a:schemeClr val="dk1"/>
              </a:solidFill>
              <a:effectLst/>
              <a:latin typeface="+mn-lt"/>
              <a:ea typeface="+mn-ea"/>
              <a:cs typeface="+mn-cs"/>
            </a:rPr>
            <a:t>残高は減少する見込みであるが、経費節減により捻出した額や予算見込みを上回った収入等が生じた場合やふるさと納税寄付金は、決算状況を踏まえながら積み立てを行う。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財政調整基金残高は、前年度より</a:t>
          </a:r>
          <a:r>
            <a:rPr kumimoji="1" lang="en-US" altLang="ja-JP" sz="1100" b="0" i="0" baseline="0">
              <a:solidFill>
                <a:schemeClr val="dk1"/>
              </a:solidFill>
              <a:effectLst/>
              <a:latin typeface="+mn-lt"/>
              <a:ea typeface="+mn-ea"/>
              <a:cs typeface="+mn-cs"/>
            </a:rPr>
            <a:t>23.6%</a:t>
          </a:r>
          <a:r>
            <a:rPr kumimoji="1" lang="ja-JP" altLang="en-US" sz="1100" b="0" i="0" baseline="0">
              <a:solidFill>
                <a:schemeClr val="dk1"/>
              </a:solidFill>
              <a:effectLst/>
              <a:latin typeface="+mn-lt"/>
              <a:ea typeface="+mn-ea"/>
              <a:cs typeface="+mn-cs"/>
            </a:rPr>
            <a:t>増加している</a:t>
          </a:r>
          <a:r>
            <a:rPr kumimoji="1" lang="ja-JP" altLang="ja-JP"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決算剰余金を積み立てたほか、普通交付税に</a:t>
          </a:r>
          <a:r>
            <a:rPr kumimoji="1" lang="ja-JP" altLang="en-US" sz="1100">
              <a:solidFill>
                <a:schemeClr val="dk1"/>
              </a:solidFill>
              <a:effectLst/>
              <a:latin typeface="+mn-lt"/>
              <a:ea typeface="+mn-ea"/>
              <a:cs typeface="+mn-cs"/>
            </a:rPr>
            <a:t>新たな</a:t>
          </a:r>
          <a:r>
            <a:rPr kumimoji="1" lang="ja-JP" altLang="ja-JP" sz="1100">
              <a:solidFill>
                <a:schemeClr val="dk1"/>
              </a:solidFill>
              <a:effectLst/>
              <a:latin typeface="+mn-lt"/>
              <a:ea typeface="+mn-ea"/>
              <a:cs typeface="+mn-cs"/>
            </a:rPr>
            <a:t>算定項目</a:t>
          </a:r>
          <a:r>
            <a:rPr kumimoji="1" lang="ja-JP" altLang="en-US" sz="1100">
              <a:solidFill>
                <a:schemeClr val="dk1"/>
              </a:solidFill>
              <a:effectLst/>
              <a:latin typeface="+mn-lt"/>
              <a:ea typeface="+mn-ea"/>
              <a:cs typeface="+mn-cs"/>
            </a:rPr>
            <a:t>等が追加されたこともあり、</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3,900</a:t>
          </a:r>
          <a:r>
            <a:rPr kumimoji="1" lang="ja-JP" altLang="en-US" sz="1100">
              <a:solidFill>
                <a:schemeClr val="dk1"/>
              </a:solidFill>
              <a:effectLst/>
              <a:latin typeface="+mn-lt"/>
              <a:ea typeface="+mn-ea"/>
              <a:cs typeface="+mn-cs"/>
            </a:rPr>
            <a:t>万円積み立てている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自主財源に乏しい本町においては、災害等不測の事態に備えるためにも可能な限り積み立てていくと同時に、</a:t>
          </a:r>
          <a:r>
            <a:rPr lang="ja-JP" altLang="ja-JP" sz="1100" b="0" i="0" baseline="0">
              <a:solidFill>
                <a:schemeClr val="dk1"/>
              </a:solidFill>
              <a:effectLst/>
              <a:latin typeface="+mn-lt"/>
              <a:ea typeface="+mn-ea"/>
              <a:cs typeface="+mn-cs"/>
            </a:rPr>
            <a:t>公債費の発行と基金の取り崩しとのバランスを取っていく必要がある。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基金の運用により生じた利益等の積み立てにより、</a:t>
          </a:r>
          <a:r>
            <a:rPr kumimoji="1" lang="en-US" altLang="ja-JP" sz="1100" b="0" i="0" baseline="0">
              <a:solidFill>
                <a:schemeClr val="dk1"/>
              </a:solidFill>
              <a:effectLst/>
              <a:latin typeface="+mn-lt"/>
              <a:ea typeface="+mn-ea"/>
              <a:cs typeface="+mn-cs"/>
            </a:rPr>
            <a:t>150</a:t>
          </a:r>
          <a:r>
            <a:rPr kumimoji="1" lang="ja-JP" altLang="ja-JP" sz="1100" b="0" i="0" baseline="0">
              <a:solidFill>
                <a:schemeClr val="dk1"/>
              </a:solidFill>
              <a:effectLst/>
              <a:latin typeface="+mn-lt"/>
              <a:ea typeface="+mn-ea"/>
              <a:cs typeface="+mn-cs"/>
            </a:rPr>
            <a:t>千円増加した。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償還額が他の年度と比較して著しく多額になる場合や実質公債費比率の抑制のために繰上償還を行う場合に、必要に応じて取り崩しを行うため</a:t>
          </a:r>
          <a:r>
            <a:rPr lang="ja-JP" altLang="ja-JP" sz="1100" b="0" i="0" baseline="0">
              <a:solidFill>
                <a:schemeClr val="dk1"/>
              </a:solidFill>
              <a:effectLst/>
              <a:latin typeface="+mn-lt"/>
              <a:ea typeface="+mn-ea"/>
              <a:cs typeface="+mn-cs"/>
            </a:rPr>
            <a:t>残高は減少する見込みであるが、決算状況を踏まえながら積み立てを行う。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149858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18082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2,941
2,915
199.18
4,217,149
3,970,517
224,174
2,427,855
4,196,128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D00-00001A000000}"/>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D00-00001F000000}"/>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D00-000020000000}"/>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D00-000036000000}"/>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本町の有形固定資産減価償却率は、平成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年度から継続して上昇し続けており、特に</a:t>
          </a:r>
          <a:r>
            <a:rPr kumimoji="1" lang="ja-JP" altLang="en-US" sz="1100">
              <a:solidFill>
                <a:schemeClr val="dk1"/>
              </a:solidFill>
              <a:effectLst/>
              <a:latin typeface="+mn-lt"/>
              <a:ea typeface="+mn-ea"/>
              <a:cs typeface="+mn-cs"/>
            </a:rPr>
            <a:t>公園や防火水槽、物品</a:t>
          </a:r>
          <a:r>
            <a:rPr kumimoji="1" lang="ja-JP" altLang="ja-JP" sz="1100">
              <a:solidFill>
                <a:schemeClr val="dk1"/>
              </a:solidFill>
              <a:effectLst/>
              <a:latin typeface="+mn-lt"/>
              <a:ea typeface="+mn-ea"/>
              <a:cs typeface="+mn-cs"/>
            </a:rPr>
            <a:t>において老朽化が進んでいる。類似団体内平均値よりは若干低い率ではあるが、保有している施設や設備の老朽化は進行しており、統一的な基準に基づく財務書類等分析結果も踏まえ、今後、公共施設等総合管理計画の見直しや個別施設計画による施設コストの算定により、公共施設の除却や更新時期について検討する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D00-000048000000}"/>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flipV="1">
          <a:off x="4206240" y="4378507"/>
          <a:ext cx="1270" cy="141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D00-00004A000000}"/>
            </a:ext>
          </a:extLst>
        </xdr:cNvPr>
        <xdr:cNvSpPr txBox="1"/>
      </xdr:nvSpPr>
      <xdr:spPr>
        <a:xfrm>
          <a:off x="4258945" y="5801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119245" y="579764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D00-00004C000000}"/>
            </a:ext>
          </a:extLst>
        </xdr:cNvPr>
        <xdr:cNvSpPr txBox="1"/>
      </xdr:nvSpPr>
      <xdr:spPr>
        <a:xfrm>
          <a:off x="4258945" y="4161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119245" y="437850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D00-00004E000000}"/>
            </a:ext>
          </a:extLst>
        </xdr:cNvPr>
        <xdr:cNvSpPr txBox="1"/>
      </xdr:nvSpPr>
      <xdr:spPr>
        <a:xfrm>
          <a:off x="4258945" y="4831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157345" y="49763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3537585" y="50133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8074</xdr:rowOff>
    </xdr:from>
    <xdr:to>
      <xdr:col>15</xdr:col>
      <xdr:colOff>187325</xdr:colOff>
      <xdr:row>30</xdr:row>
      <xdr:rowOff>109674</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2867025" y="50372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139428</xdr:rowOff>
    </xdr:from>
    <xdr:to>
      <xdr:col>11</xdr:col>
      <xdr:colOff>187325</xdr:colOff>
      <xdr:row>30</xdr:row>
      <xdr:rowOff>69578</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2196465" y="50009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34562</xdr:rowOff>
    </xdr:from>
    <xdr:to>
      <xdr:col>7</xdr:col>
      <xdr:colOff>187325</xdr:colOff>
      <xdr:row>29</xdr:row>
      <xdr:rowOff>136162</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1525905" y="48961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32748</xdr:rowOff>
    </xdr:from>
    <xdr:to>
      <xdr:col>23</xdr:col>
      <xdr:colOff>136525</xdr:colOff>
      <xdr:row>30</xdr:row>
      <xdr:rowOff>134348</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157345" y="506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11175</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D00-00005A000000}"/>
            </a:ext>
          </a:extLst>
        </xdr:cNvPr>
        <xdr:cNvSpPr txBox="1"/>
      </xdr:nvSpPr>
      <xdr:spPr>
        <a:xfrm>
          <a:off x="4258945" y="5040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151765</xdr:rowOff>
    </xdr:from>
    <xdr:to>
      <xdr:col>19</xdr:col>
      <xdr:colOff>187325</xdr:colOff>
      <xdr:row>30</xdr:row>
      <xdr:rowOff>81915</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3537585" y="50133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31115</xdr:rowOff>
    </xdr:from>
    <xdr:to>
      <xdr:col>23</xdr:col>
      <xdr:colOff>85725</xdr:colOff>
      <xdr:row>30</xdr:row>
      <xdr:rowOff>83548</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3588385" y="5060315"/>
          <a:ext cx="61976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108585</xdr:rowOff>
    </xdr:from>
    <xdr:to>
      <xdr:col>15</xdr:col>
      <xdr:colOff>187325</xdr:colOff>
      <xdr:row>30</xdr:row>
      <xdr:rowOff>38735</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2867025" y="49701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159385</xdr:rowOff>
    </xdr:from>
    <xdr:to>
      <xdr:col>19</xdr:col>
      <xdr:colOff>136525</xdr:colOff>
      <xdr:row>30</xdr:row>
      <xdr:rowOff>31115</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2917825" y="5020945"/>
          <a:ext cx="67056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46899</xdr:rowOff>
    </xdr:from>
    <xdr:to>
      <xdr:col>11</xdr:col>
      <xdr:colOff>187325</xdr:colOff>
      <xdr:row>29</xdr:row>
      <xdr:rowOff>148499</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2196465" y="49084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97699</xdr:rowOff>
    </xdr:from>
    <xdr:to>
      <xdr:col>15</xdr:col>
      <xdr:colOff>136525</xdr:colOff>
      <xdr:row>29</xdr:row>
      <xdr:rowOff>159385</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2247265" y="4959259"/>
          <a:ext cx="67056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165917</xdr:rowOff>
    </xdr:from>
    <xdr:to>
      <xdr:col>7</xdr:col>
      <xdr:colOff>187325</xdr:colOff>
      <xdr:row>29</xdr:row>
      <xdr:rowOff>96067</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1525905" y="48598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45267</xdr:rowOff>
    </xdr:from>
    <xdr:to>
      <xdr:col>11</xdr:col>
      <xdr:colOff>136525</xdr:colOff>
      <xdr:row>29</xdr:row>
      <xdr:rowOff>97699</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1576705" y="4906827"/>
          <a:ext cx="67056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73042</xdr:rowOff>
    </xdr:from>
    <xdr:ext cx="405111" cy="259045"/>
    <xdr:sp macro="" textlink="">
      <xdr:nvSpPr>
        <xdr:cNvPr id="99" name="n_1aveValue有形固定資産減価償却率">
          <a:extLst>
            <a:ext uri="{FF2B5EF4-FFF2-40B4-BE49-F238E27FC236}">
              <a16:creationId xmlns:a16="http://schemas.microsoft.com/office/drawing/2014/main" id="{00000000-0008-0000-0D00-000063000000}"/>
            </a:ext>
          </a:extLst>
        </xdr:cNvPr>
        <xdr:cNvSpPr txBox="1"/>
      </xdr:nvSpPr>
      <xdr:spPr>
        <a:xfrm>
          <a:off x="3395989" y="510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100801</xdr:rowOff>
    </xdr:from>
    <xdr:ext cx="405111" cy="259045"/>
    <xdr:sp macro="" textlink="">
      <xdr:nvSpPr>
        <xdr:cNvPr id="100" name="n_2aveValue有形固定資産減価償却率">
          <a:extLst>
            <a:ext uri="{FF2B5EF4-FFF2-40B4-BE49-F238E27FC236}">
              <a16:creationId xmlns:a16="http://schemas.microsoft.com/office/drawing/2014/main" id="{00000000-0008-0000-0D00-000064000000}"/>
            </a:ext>
          </a:extLst>
        </xdr:cNvPr>
        <xdr:cNvSpPr txBox="1"/>
      </xdr:nvSpPr>
      <xdr:spPr>
        <a:xfrm>
          <a:off x="2738129" y="513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60705</xdr:rowOff>
    </xdr:from>
    <xdr:ext cx="405111" cy="259045"/>
    <xdr:sp macro="" textlink="">
      <xdr:nvSpPr>
        <xdr:cNvPr id="101" name="n_3aveValue有形固定資産減価償却率">
          <a:extLst>
            <a:ext uri="{FF2B5EF4-FFF2-40B4-BE49-F238E27FC236}">
              <a16:creationId xmlns:a16="http://schemas.microsoft.com/office/drawing/2014/main" id="{00000000-0008-0000-0D00-000065000000}"/>
            </a:ext>
          </a:extLst>
        </xdr:cNvPr>
        <xdr:cNvSpPr txBox="1"/>
      </xdr:nvSpPr>
      <xdr:spPr>
        <a:xfrm>
          <a:off x="2067569" y="508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127289</xdr:rowOff>
    </xdr:from>
    <xdr:ext cx="405111" cy="259045"/>
    <xdr:sp macro="" textlink="">
      <xdr:nvSpPr>
        <xdr:cNvPr id="102" name="n_4aveValue有形固定資産減価償却率">
          <a:extLst>
            <a:ext uri="{FF2B5EF4-FFF2-40B4-BE49-F238E27FC236}">
              <a16:creationId xmlns:a16="http://schemas.microsoft.com/office/drawing/2014/main" id="{00000000-0008-0000-0D00-000066000000}"/>
            </a:ext>
          </a:extLst>
        </xdr:cNvPr>
        <xdr:cNvSpPr txBox="1"/>
      </xdr:nvSpPr>
      <xdr:spPr>
        <a:xfrm>
          <a:off x="1397009" y="498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98442</xdr:rowOff>
    </xdr:from>
    <xdr:ext cx="405111" cy="259045"/>
    <xdr:sp macro="" textlink="">
      <xdr:nvSpPr>
        <xdr:cNvPr id="103" name="n_1mainValue有形固定資産減価償却率">
          <a:extLst>
            <a:ext uri="{FF2B5EF4-FFF2-40B4-BE49-F238E27FC236}">
              <a16:creationId xmlns:a16="http://schemas.microsoft.com/office/drawing/2014/main" id="{00000000-0008-0000-0D00-000067000000}"/>
            </a:ext>
          </a:extLst>
        </xdr:cNvPr>
        <xdr:cNvSpPr txBox="1"/>
      </xdr:nvSpPr>
      <xdr:spPr>
        <a:xfrm>
          <a:off x="3395989" y="479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55262</xdr:rowOff>
    </xdr:from>
    <xdr:ext cx="405111" cy="259045"/>
    <xdr:sp macro="" textlink="">
      <xdr:nvSpPr>
        <xdr:cNvPr id="104" name="n_2mainValue有形固定資産減価償却率">
          <a:extLst>
            <a:ext uri="{FF2B5EF4-FFF2-40B4-BE49-F238E27FC236}">
              <a16:creationId xmlns:a16="http://schemas.microsoft.com/office/drawing/2014/main" id="{00000000-0008-0000-0D00-000068000000}"/>
            </a:ext>
          </a:extLst>
        </xdr:cNvPr>
        <xdr:cNvSpPr txBox="1"/>
      </xdr:nvSpPr>
      <xdr:spPr>
        <a:xfrm>
          <a:off x="2738129" y="4749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165026</xdr:rowOff>
    </xdr:from>
    <xdr:ext cx="405111" cy="259045"/>
    <xdr:sp macro="" textlink="">
      <xdr:nvSpPr>
        <xdr:cNvPr id="105" name="n_3mainValue有形固定資産減価償却率">
          <a:extLst>
            <a:ext uri="{FF2B5EF4-FFF2-40B4-BE49-F238E27FC236}">
              <a16:creationId xmlns:a16="http://schemas.microsoft.com/office/drawing/2014/main" id="{00000000-0008-0000-0D00-000069000000}"/>
            </a:ext>
          </a:extLst>
        </xdr:cNvPr>
        <xdr:cNvSpPr txBox="1"/>
      </xdr:nvSpPr>
      <xdr:spPr>
        <a:xfrm>
          <a:off x="2067569" y="4691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112594</xdr:rowOff>
    </xdr:from>
    <xdr:ext cx="405111" cy="259045"/>
    <xdr:sp macro="" textlink="">
      <xdr:nvSpPr>
        <xdr:cNvPr id="106" name="n_4mainValue有形固定資産減価償却率">
          <a:extLst>
            <a:ext uri="{FF2B5EF4-FFF2-40B4-BE49-F238E27FC236}">
              <a16:creationId xmlns:a16="http://schemas.microsoft.com/office/drawing/2014/main" id="{00000000-0008-0000-0D00-00006A000000}"/>
            </a:ext>
          </a:extLst>
        </xdr:cNvPr>
        <xdr:cNvSpPr txBox="1"/>
      </xdr:nvSpPr>
      <xdr:spPr>
        <a:xfrm>
          <a:off x="1397009" y="4638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近年の大型事業整備に係る地方債の発行により、債務償還比率は増加しており、類似団体平均を大きく上回っている。公共施設の老朽化が進む中、新たな施設の建設に係る起債については将来的に必要な施設か十分検討した上で発行し、地方債残高の増加抑制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9542936" y="575730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9645528" y="43522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00000000-0008-0000-0D00-000086000000}"/>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flipV="1">
          <a:off x="13027660" y="4442248"/>
          <a:ext cx="1269" cy="1307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36" name="債務償還比率最小値テキスト">
          <a:extLst>
            <a:ext uri="{FF2B5EF4-FFF2-40B4-BE49-F238E27FC236}">
              <a16:creationId xmlns:a16="http://schemas.microsoft.com/office/drawing/2014/main" id="{00000000-0008-0000-0D00-000088000000}"/>
            </a:ext>
          </a:extLst>
        </xdr:cNvPr>
        <xdr:cNvSpPr txBox="1"/>
      </xdr:nvSpPr>
      <xdr:spPr>
        <a:xfrm>
          <a:off x="13080365" y="575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2963525" y="57494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00000000-0008-0000-0D00-00008A000000}"/>
            </a:ext>
          </a:extLst>
        </xdr:cNvPr>
        <xdr:cNvSpPr txBox="1"/>
      </xdr:nvSpPr>
      <xdr:spPr>
        <a:xfrm>
          <a:off x="13080365" y="4221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2963525" y="4442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132880</xdr:rowOff>
    </xdr:from>
    <xdr:ext cx="469744" cy="259045"/>
    <xdr:sp macro="" textlink="">
      <xdr:nvSpPr>
        <xdr:cNvPr id="140" name="債務償還比率平均値テキスト">
          <a:extLst>
            <a:ext uri="{FF2B5EF4-FFF2-40B4-BE49-F238E27FC236}">
              <a16:creationId xmlns:a16="http://schemas.microsoft.com/office/drawing/2014/main" id="{00000000-0008-0000-0D00-00008C000000}"/>
            </a:ext>
          </a:extLst>
        </xdr:cNvPr>
        <xdr:cNvSpPr txBox="1"/>
      </xdr:nvSpPr>
      <xdr:spPr>
        <a:xfrm>
          <a:off x="13080365" y="4491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3001625" y="46362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83746</xdr:rowOff>
    </xdr:from>
    <xdr:to>
      <xdr:col>72</xdr:col>
      <xdr:colOff>123825</xdr:colOff>
      <xdr:row>29</xdr:row>
      <xdr:rowOff>13896</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2359005" y="47776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14129</xdr:rowOff>
    </xdr:from>
    <xdr:to>
      <xdr:col>68</xdr:col>
      <xdr:colOff>123825</xdr:colOff>
      <xdr:row>29</xdr:row>
      <xdr:rowOff>115729</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1688445" y="487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109654</xdr:rowOff>
    </xdr:from>
    <xdr:to>
      <xdr:col>64</xdr:col>
      <xdr:colOff>123825</xdr:colOff>
      <xdr:row>29</xdr:row>
      <xdr:rowOff>39804</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1017885" y="48035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144918</xdr:rowOff>
    </xdr:from>
    <xdr:to>
      <xdr:col>60</xdr:col>
      <xdr:colOff>123825</xdr:colOff>
      <xdr:row>29</xdr:row>
      <xdr:rowOff>75068</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0347325" y="4838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97081</xdr:rowOff>
    </xdr:from>
    <xdr:to>
      <xdr:col>76</xdr:col>
      <xdr:colOff>73025</xdr:colOff>
      <xdr:row>31</xdr:row>
      <xdr:rowOff>27231</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3001625" y="51262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75508</xdr:rowOff>
    </xdr:from>
    <xdr:ext cx="469744" cy="259045"/>
    <xdr:sp macro="" textlink="">
      <xdr:nvSpPr>
        <xdr:cNvPr id="152" name="債務償還比率該当値テキスト">
          <a:extLst>
            <a:ext uri="{FF2B5EF4-FFF2-40B4-BE49-F238E27FC236}">
              <a16:creationId xmlns:a16="http://schemas.microsoft.com/office/drawing/2014/main" id="{00000000-0008-0000-0D00-000098000000}"/>
            </a:ext>
          </a:extLst>
        </xdr:cNvPr>
        <xdr:cNvSpPr txBox="1"/>
      </xdr:nvSpPr>
      <xdr:spPr>
        <a:xfrm>
          <a:off x="13080365" y="510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11642</xdr:rowOff>
    </xdr:from>
    <xdr:to>
      <xdr:col>72</xdr:col>
      <xdr:colOff>123825</xdr:colOff>
      <xdr:row>32</xdr:row>
      <xdr:rowOff>113242</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2359005" y="537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147881</xdr:rowOff>
    </xdr:from>
    <xdr:to>
      <xdr:col>76</xdr:col>
      <xdr:colOff>22225</xdr:colOff>
      <xdr:row>32</xdr:row>
      <xdr:rowOff>62442</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2409805" y="5177081"/>
          <a:ext cx="619760" cy="24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89895</xdr:rowOff>
    </xdr:from>
    <xdr:to>
      <xdr:col>68</xdr:col>
      <xdr:colOff>123825</xdr:colOff>
      <xdr:row>32</xdr:row>
      <xdr:rowOff>20045</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1688445" y="52867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140695</xdr:rowOff>
    </xdr:from>
    <xdr:to>
      <xdr:col>72</xdr:col>
      <xdr:colOff>73025</xdr:colOff>
      <xdr:row>32</xdr:row>
      <xdr:rowOff>62442</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a:off x="11739245" y="5337535"/>
          <a:ext cx="670560" cy="8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37899</xdr:rowOff>
    </xdr:from>
    <xdr:to>
      <xdr:col>64</xdr:col>
      <xdr:colOff>123825</xdr:colOff>
      <xdr:row>31</xdr:row>
      <xdr:rowOff>139499</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1017885" y="523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88699</xdr:rowOff>
    </xdr:from>
    <xdr:to>
      <xdr:col>68</xdr:col>
      <xdr:colOff>73025</xdr:colOff>
      <xdr:row>31</xdr:row>
      <xdr:rowOff>140695</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a:off x="11068685" y="5285539"/>
          <a:ext cx="670560" cy="5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104098</xdr:rowOff>
    </xdr:from>
    <xdr:to>
      <xdr:col>60</xdr:col>
      <xdr:colOff>123825</xdr:colOff>
      <xdr:row>31</xdr:row>
      <xdr:rowOff>34248</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0347325" y="51332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154898</xdr:rowOff>
    </xdr:from>
    <xdr:to>
      <xdr:col>64</xdr:col>
      <xdr:colOff>73025</xdr:colOff>
      <xdr:row>31</xdr:row>
      <xdr:rowOff>88699</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a:off x="10398125" y="5184098"/>
          <a:ext cx="670560" cy="10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30423</xdr:rowOff>
    </xdr:from>
    <xdr:ext cx="469744" cy="259045"/>
    <xdr:sp macro="" textlink="">
      <xdr:nvSpPr>
        <xdr:cNvPr id="161" name="n_1aveValue債務償還比率">
          <a:extLst>
            <a:ext uri="{FF2B5EF4-FFF2-40B4-BE49-F238E27FC236}">
              <a16:creationId xmlns:a16="http://schemas.microsoft.com/office/drawing/2014/main" id="{00000000-0008-0000-0D00-0000A1000000}"/>
            </a:ext>
          </a:extLst>
        </xdr:cNvPr>
        <xdr:cNvSpPr txBox="1"/>
      </xdr:nvSpPr>
      <xdr:spPr>
        <a:xfrm>
          <a:off x="12185092" y="455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132256</xdr:rowOff>
    </xdr:from>
    <xdr:ext cx="469744" cy="259045"/>
    <xdr:sp macro="" textlink="">
      <xdr:nvSpPr>
        <xdr:cNvPr id="162" name="n_2aveValue債務償還比率">
          <a:extLst>
            <a:ext uri="{FF2B5EF4-FFF2-40B4-BE49-F238E27FC236}">
              <a16:creationId xmlns:a16="http://schemas.microsoft.com/office/drawing/2014/main" id="{00000000-0008-0000-0D00-0000A2000000}"/>
            </a:ext>
          </a:extLst>
        </xdr:cNvPr>
        <xdr:cNvSpPr txBox="1"/>
      </xdr:nvSpPr>
      <xdr:spPr>
        <a:xfrm>
          <a:off x="11527232" y="465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56331</xdr:rowOff>
    </xdr:from>
    <xdr:ext cx="469744" cy="259045"/>
    <xdr:sp macro="" textlink="">
      <xdr:nvSpPr>
        <xdr:cNvPr id="163" name="n_3aveValue債務償還比率">
          <a:extLst>
            <a:ext uri="{FF2B5EF4-FFF2-40B4-BE49-F238E27FC236}">
              <a16:creationId xmlns:a16="http://schemas.microsoft.com/office/drawing/2014/main" id="{00000000-0008-0000-0D00-0000A3000000}"/>
            </a:ext>
          </a:extLst>
        </xdr:cNvPr>
        <xdr:cNvSpPr txBox="1"/>
      </xdr:nvSpPr>
      <xdr:spPr>
        <a:xfrm>
          <a:off x="10856672" y="45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91595</xdr:rowOff>
    </xdr:from>
    <xdr:ext cx="469744" cy="259045"/>
    <xdr:sp macro="" textlink="">
      <xdr:nvSpPr>
        <xdr:cNvPr id="164" name="n_4aveValue債務償還比率">
          <a:extLst>
            <a:ext uri="{FF2B5EF4-FFF2-40B4-BE49-F238E27FC236}">
              <a16:creationId xmlns:a16="http://schemas.microsoft.com/office/drawing/2014/main" id="{00000000-0008-0000-0D00-0000A4000000}"/>
            </a:ext>
          </a:extLst>
        </xdr:cNvPr>
        <xdr:cNvSpPr txBox="1"/>
      </xdr:nvSpPr>
      <xdr:spPr>
        <a:xfrm>
          <a:off x="10186112" y="461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104369</xdr:rowOff>
    </xdr:from>
    <xdr:ext cx="469744" cy="259045"/>
    <xdr:sp macro="" textlink="">
      <xdr:nvSpPr>
        <xdr:cNvPr id="165" name="n_1mainValue債務償還比率">
          <a:extLst>
            <a:ext uri="{FF2B5EF4-FFF2-40B4-BE49-F238E27FC236}">
              <a16:creationId xmlns:a16="http://schemas.microsoft.com/office/drawing/2014/main" id="{00000000-0008-0000-0D00-0000A5000000}"/>
            </a:ext>
          </a:extLst>
        </xdr:cNvPr>
        <xdr:cNvSpPr txBox="1"/>
      </xdr:nvSpPr>
      <xdr:spPr>
        <a:xfrm>
          <a:off x="12185092" y="546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11172</xdr:rowOff>
    </xdr:from>
    <xdr:ext cx="469744" cy="259045"/>
    <xdr:sp macro="" textlink="">
      <xdr:nvSpPr>
        <xdr:cNvPr id="166" name="n_2mainValue債務償還比率">
          <a:extLst>
            <a:ext uri="{FF2B5EF4-FFF2-40B4-BE49-F238E27FC236}">
              <a16:creationId xmlns:a16="http://schemas.microsoft.com/office/drawing/2014/main" id="{00000000-0008-0000-0D00-0000A6000000}"/>
            </a:ext>
          </a:extLst>
        </xdr:cNvPr>
        <xdr:cNvSpPr txBox="1"/>
      </xdr:nvSpPr>
      <xdr:spPr>
        <a:xfrm>
          <a:off x="11527232" y="537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130626</xdr:rowOff>
    </xdr:from>
    <xdr:ext cx="469744" cy="259045"/>
    <xdr:sp macro="" textlink="">
      <xdr:nvSpPr>
        <xdr:cNvPr id="167" name="n_3mainValue債務償還比率">
          <a:extLst>
            <a:ext uri="{FF2B5EF4-FFF2-40B4-BE49-F238E27FC236}">
              <a16:creationId xmlns:a16="http://schemas.microsoft.com/office/drawing/2014/main" id="{00000000-0008-0000-0D00-0000A7000000}"/>
            </a:ext>
          </a:extLst>
        </xdr:cNvPr>
        <xdr:cNvSpPr txBox="1"/>
      </xdr:nvSpPr>
      <xdr:spPr>
        <a:xfrm>
          <a:off x="10856672" y="532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25375</xdr:rowOff>
    </xdr:from>
    <xdr:ext cx="469744" cy="259045"/>
    <xdr:sp macro="" textlink="">
      <xdr:nvSpPr>
        <xdr:cNvPr id="168" name="n_4mainValue債務償還比率">
          <a:extLst>
            <a:ext uri="{FF2B5EF4-FFF2-40B4-BE49-F238E27FC236}">
              <a16:creationId xmlns:a16="http://schemas.microsoft.com/office/drawing/2014/main" id="{00000000-0008-0000-0D00-0000A8000000}"/>
            </a:ext>
          </a:extLst>
        </xdr:cNvPr>
        <xdr:cNvSpPr txBox="1"/>
      </xdr:nvSpPr>
      <xdr:spPr>
        <a:xfrm>
          <a:off x="10186112" y="522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00000000-0008-0000-0D00-0000A9000000}"/>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00000000-0008-0000-0D00-0000AA000000}"/>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2,941
2,915
199.18
4,217,149
3,970,517
224,174
2,427,855
4,196,128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086225" y="5626281"/>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12496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020820" y="71072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124960" y="54053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020820" y="56262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126292</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124960" y="649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036060" y="6518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159294</xdr:rowOff>
    </xdr:from>
    <xdr:to>
      <xdr:col>20</xdr:col>
      <xdr:colOff>38100</xdr:colOff>
      <xdr:row>39</xdr:row>
      <xdr:rowOff>89444</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312160" y="65296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134801</xdr:rowOff>
    </xdr:from>
    <xdr:to>
      <xdr:col>15</xdr:col>
      <xdr:colOff>101600</xdr:colOff>
      <xdr:row>39</xdr:row>
      <xdr:rowOff>64951</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514600" y="6505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115207</xdr:rowOff>
    </xdr:from>
    <xdr:to>
      <xdr:col>10</xdr:col>
      <xdr:colOff>165100</xdr:colOff>
      <xdr:row>39</xdr:row>
      <xdr:rowOff>45357</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739900" y="64855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56424</xdr:rowOff>
    </xdr:from>
    <xdr:to>
      <xdr:col>6</xdr:col>
      <xdr:colOff>38100</xdr:colOff>
      <xdr:row>38</xdr:row>
      <xdr:rowOff>158024</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965200" y="64267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03606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82567</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124960"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30299</xdr:rowOff>
    </xdr:from>
    <xdr:to>
      <xdr:col>20</xdr:col>
      <xdr:colOff>38100</xdr:colOff>
      <xdr:row>38</xdr:row>
      <xdr:rowOff>131899</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312160" y="64006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81099</xdr:rowOff>
    </xdr:from>
    <xdr:to>
      <xdr:col>24</xdr:col>
      <xdr:colOff>63500</xdr:colOff>
      <xdr:row>38</xdr:row>
      <xdr:rowOff>110490</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355340" y="6451419"/>
          <a:ext cx="73152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xdr:rowOff>
    </xdr:from>
    <xdr:to>
      <xdr:col>15</xdr:col>
      <xdr:colOff>101600</xdr:colOff>
      <xdr:row>38</xdr:row>
      <xdr:rowOff>104140</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5146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53340</xdr:rowOff>
    </xdr:from>
    <xdr:to>
      <xdr:col>19</xdr:col>
      <xdr:colOff>177800</xdr:colOff>
      <xdr:row>38</xdr:row>
      <xdr:rowOff>81099</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565400" y="6423660"/>
          <a:ext cx="78994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141333</xdr:rowOff>
    </xdr:from>
    <xdr:to>
      <xdr:col>10</xdr:col>
      <xdr:colOff>165100</xdr:colOff>
      <xdr:row>38</xdr:row>
      <xdr:rowOff>71482</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739900" y="6344013"/>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20683</xdr:rowOff>
    </xdr:from>
    <xdr:to>
      <xdr:col>15</xdr:col>
      <xdr:colOff>50800</xdr:colOff>
      <xdr:row>38</xdr:row>
      <xdr:rowOff>53340</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1790700" y="6391003"/>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115207</xdr:rowOff>
    </xdr:from>
    <xdr:to>
      <xdr:col>6</xdr:col>
      <xdr:colOff>38100</xdr:colOff>
      <xdr:row>38</xdr:row>
      <xdr:rowOff>45357</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965200" y="63178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166007</xdr:rowOff>
    </xdr:from>
    <xdr:to>
      <xdr:col>10</xdr:col>
      <xdr:colOff>114300</xdr:colOff>
      <xdr:row>38</xdr:row>
      <xdr:rowOff>20683</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008380" y="6368687"/>
          <a:ext cx="78232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80571</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17056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56078</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385704" y="659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36484</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61100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149151</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836304" y="651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148426</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17056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38570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88010</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61100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61884</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83630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529992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E00-000070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flipV="1">
          <a:off x="9219565" y="5786016"/>
          <a:ext cx="0" cy="122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00000000-0008-0000-0E00-000072000000}"/>
            </a:ext>
          </a:extLst>
        </xdr:cNvPr>
        <xdr:cNvSpPr txBox="1"/>
      </xdr:nvSpPr>
      <xdr:spPr>
        <a:xfrm>
          <a:off x="9258300" y="701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9154160" y="70065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00000000-0008-0000-0E00-000074000000}"/>
            </a:ext>
          </a:extLst>
        </xdr:cNvPr>
        <xdr:cNvSpPr txBox="1"/>
      </xdr:nvSpPr>
      <xdr:spPr>
        <a:xfrm>
          <a:off x="9258300" y="55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9154160" y="57860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136629</xdr:rowOff>
    </xdr:from>
    <xdr:ext cx="534377" cy="259045"/>
    <xdr:sp macro="" textlink="">
      <xdr:nvSpPr>
        <xdr:cNvPr id="118" name="【道路】&#10;一人当たり延長平均値テキスト">
          <a:extLst>
            <a:ext uri="{FF2B5EF4-FFF2-40B4-BE49-F238E27FC236}">
              <a16:creationId xmlns:a16="http://schemas.microsoft.com/office/drawing/2014/main" id="{00000000-0008-0000-0E00-000076000000}"/>
            </a:ext>
          </a:extLst>
        </xdr:cNvPr>
        <xdr:cNvSpPr txBox="1"/>
      </xdr:nvSpPr>
      <xdr:spPr>
        <a:xfrm>
          <a:off x="9258300" y="6674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192260" y="68193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129440</xdr:rowOff>
    </xdr:from>
    <xdr:to>
      <xdr:col>50</xdr:col>
      <xdr:colOff>165100</xdr:colOff>
      <xdr:row>41</xdr:row>
      <xdr:rowOff>59590</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445500" y="6835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131148</xdr:rowOff>
    </xdr:from>
    <xdr:to>
      <xdr:col>46</xdr:col>
      <xdr:colOff>38100</xdr:colOff>
      <xdr:row>41</xdr:row>
      <xdr:rowOff>61298</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670800" y="68367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133210</xdr:rowOff>
    </xdr:from>
    <xdr:to>
      <xdr:col>41</xdr:col>
      <xdr:colOff>101600</xdr:colOff>
      <xdr:row>41</xdr:row>
      <xdr:rowOff>63360</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873240" y="6838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131761</xdr:rowOff>
    </xdr:from>
    <xdr:to>
      <xdr:col>36</xdr:col>
      <xdr:colOff>165100</xdr:colOff>
      <xdr:row>41</xdr:row>
      <xdr:rowOff>61911</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6098540" y="68373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165502</xdr:rowOff>
    </xdr:from>
    <xdr:to>
      <xdr:col>55</xdr:col>
      <xdr:colOff>50800</xdr:colOff>
      <xdr:row>41</xdr:row>
      <xdr:rowOff>95652</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9192260" y="68711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92179</xdr:rowOff>
    </xdr:from>
    <xdr:ext cx="534377" cy="259045"/>
    <xdr:sp macro="" textlink="">
      <xdr:nvSpPr>
        <xdr:cNvPr id="130" name="【道路】&#10;一人当たり延長該当値テキスト">
          <a:extLst>
            <a:ext uri="{FF2B5EF4-FFF2-40B4-BE49-F238E27FC236}">
              <a16:creationId xmlns:a16="http://schemas.microsoft.com/office/drawing/2014/main" id="{00000000-0008-0000-0E00-000082000000}"/>
            </a:ext>
          </a:extLst>
        </xdr:cNvPr>
        <xdr:cNvSpPr txBox="1"/>
      </xdr:nvSpPr>
      <xdr:spPr>
        <a:xfrm>
          <a:off x="9258300" y="679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168663</xdr:rowOff>
    </xdr:from>
    <xdr:to>
      <xdr:col>50</xdr:col>
      <xdr:colOff>165100</xdr:colOff>
      <xdr:row>41</xdr:row>
      <xdr:rowOff>98813</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8445500" y="68742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44852</xdr:rowOff>
    </xdr:from>
    <xdr:to>
      <xdr:col>55</xdr:col>
      <xdr:colOff>0</xdr:colOff>
      <xdr:row>41</xdr:row>
      <xdr:rowOff>48013</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flipV="1">
          <a:off x="8496300" y="6918092"/>
          <a:ext cx="723900" cy="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170952</xdr:rowOff>
    </xdr:from>
    <xdr:to>
      <xdr:col>46</xdr:col>
      <xdr:colOff>38100</xdr:colOff>
      <xdr:row>41</xdr:row>
      <xdr:rowOff>101102</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7670800" y="68765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48013</xdr:rowOff>
    </xdr:from>
    <xdr:to>
      <xdr:col>50</xdr:col>
      <xdr:colOff>114300</xdr:colOff>
      <xdr:row>41</xdr:row>
      <xdr:rowOff>50302</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7713980" y="6921253"/>
          <a:ext cx="782320" cy="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2565</xdr:rowOff>
    </xdr:from>
    <xdr:to>
      <xdr:col>41</xdr:col>
      <xdr:colOff>101600</xdr:colOff>
      <xdr:row>41</xdr:row>
      <xdr:rowOff>104165</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6873240" y="68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50302</xdr:rowOff>
    </xdr:from>
    <xdr:to>
      <xdr:col>45</xdr:col>
      <xdr:colOff>177800</xdr:colOff>
      <xdr:row>41</xdr:row>
      <xdr:rowOff>53365</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6924040" y="6923542"/>
          <a:ext cx="78994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4742</xdr:rowOff>
    </xdr:from>
    <xdr:to>
      <xdr:col>36</xdr:col>
      <xdr:colOff>165100</xdr:colOff>
      <xdr:row>41</xdr:row>
      <xdr:rowOff>106342</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6098540" y="68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53365</xdr:rowOff>
    </xdr:from>
    <xdr:to>
      <xdr:col>41</xdr:col>
      <xdr:colOff>50800</xdr:colOff>
      <xdr:row>41</xdr:row>
      <xdr:rowOff>55542</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6149340" y="6926605"/>
          <a:ext cx="7747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76117</xdr:rowOff>
    </xdr:from>
    <xdr:ext cx="534377" cy="259045"/>
    <xdr:sp macro="" textlink="">
      <xdr:nvSpPr>
        <xdr:cNvPr id="139" name="n_1aveValue【道路】&#10;一人当たり延長">
          <a:extLst>
            <a:ext uri="{FF2B5EF4-FFF2-40B4-BE49-F238E27FC236}">
              <a16:creationId xmlns:a16="http://schemas.microsoft.com/office/drawing/2014/main" id="{00000000-0008-0000-0E00-00008B000000}"/>
            </a:ext>
          </a:extLst>
        </xdr:cNvPr>
        <xdr:cNvSpPr txBox="1"/>
      </xdr:nvSpPr>
      <xdr:spPr>
        <a:xfrm>
          <a:off x="8239271" y="661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77825</xdr:rowOff>
    </xdr:from>
    <xdr:ext cx="534377" cy="259045"/>
    <xdr:sp macro="" textlink="">
      <xdr:nvSpPr>
        <xdr:cNvPr id="140" name="n_2aveValue【道路】&#10;一人当たり延長">
          <a:extLst>
            <a:ext uri="{FF2B5EF4-FFF2-40B4-BE49-F238E27FC236}">
              <a16:creationId xmlns:a16="http://schemas.microsoft.com/office/drawing/2014/main" id="{00000000-0008-0000-0E00-00008C000000}"/>
            </a:ext>
          </a:extLst>
        </xdr:cNvPr>
        <xdr:cNvSpPr txBox="1"/>
      </xdr:nvSpPr>
      <xdr:spPr>
        <a:xfrm>
          <a:off x="7477271" y="661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79887</xdr:rowOff>
    </xdr:from>
    <xdr:ext cx="534377" cy="259045"/>
    <xdr:sp macro="" textlink="">
      <xdr:nvSpPr>
        <xdr:cNvPr id="141" name="n_3aveValue【道路】&#10;一人当たり延長">
          <a:extLst>
            <a:ext uri="{FF2B5EF4-FFF2-40B4-BE49-F238E27FC236}">
              <a16:creationId xmlns:a16="http://schemas.microsoft.com/office/drawing/2014/main" id="{00000000-0008-0000-0E00-00008D000000}"/>
            </a:ext>
          </a:extLst>
        </xdr:cNvPr>
        <xdr:cNvSpPr txBox="1"/>
      </xdr:nvSpPr>
      <xdr:spPr>
        <a:xfrm>
          <a:off x="6702571" y="661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78438</xdr:rowOff>
    </xdr:from>
    <xdr:ext cx="534377" cy="259045"/>
    <xdr:sp macro="" textlink="">
      <xdr:nvSpPr>
        <xdr:cNvPr id="142" name="n_4aveValue【道路】&#10;一人当たり延長">
          <a:extLst>
            <a:ext uri="{FF2B5EF4-FFF2-40B4-BE49-F238E27FC236}">
              <a16:creationId xmlns:a16="http://schemas.microsoft.com/office/drawing/2014/main" id="{00000000-0008-0000-0E00-00008E000000}"/>
            </a:ext>
          </a:extLst>
        </xdr:cNvPr>
        <xdr:cNvSpPr txBox="1"/>
      </xdr:nvSpPr>
      <xdr:spPr>
        <a:xfrm>
          <a:off x="5905011" y="66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89940</xdr:rowOff>
    </xdr:from>
    <xdr:ext cx="534377" cy="259045"/>
    <xdr:sp macro="" textlink="">
      <xdr:nvSpPr>
        <xdr:cNvPr id="143" name="n_1mainValue【道路】&#10;一人当たり延長">
          <a:extLst>
            <a:ext uri="{FF2B5EF4-FFF2-40B4-BE49-F238E27FC236}">
              <a16:creationId xmlns:a16="http://schemas.microsoft.com/office/drawing/2014/main" id="{00000000-0008-0000-0E00-00008F000000}"/>
            </a:ext>
          </a:extLst>
        </xdr:cNvPr>
        <xdr:cNvSpPr txBox="1"/>
      </xdr:nvSpPr>
      <xdr:spPr>
        <a:xfrm>
          <a:off x="8239271" y="696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92229</xdr:rowOff>
    </xdr:from>
    <xdr:ext cx="534377" cy="259045"/>
    <xdr:sp macro="" textlink="">
      <xdr:nvSpPr>
        <xdr:cNvPr id="144" name="n_2mainValue【道路】&#10;一人当たり延長">
          <a:extLst>
            <a:ext uri="{FF2B5EF4-FFF2-40B4-BE49-F238E27FC236}">
              <a16:creationId xmlns:a16="http://schemas.microsoft.com/office/drawing/2014/main" id="{00000000-0008-0000-0E00-000090000000}"/>
            </a:ext>
          </a:extLst>
        </xdr:cNvPr>
        <xdr:cNvSpPr txBox="1"/>
      </xdr:nvSpPr>
      <xdr:spPr>
        <a:xfrm>
          <a:off x="7477271" y="696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95292</xdr:rowOff>
    </xdr:from>
    <xdr:ext cx="534377" cy="259045"/>
    <xdr:sp macro="" textlink="">
      <xdr:nvSpPr>
        <xdr:cNvPr id="145" name="n_3mainValue【道路】&#10;一人当たり延長">
          <a:extLst>
            <a:ext uri="{FF2B5EF4-FFF2-40B4-BE49-F238E27FC236}">
              <a16:creationId xmlns:a16="http://schemas.microsoft.com/office/drawing/2014/main" id="{00000000-0008-0000-0E00-000091000000}"/>
            </a:ext>
          </a:extLst>
        </xdr:cNvPr>
        <xdr:cNvSpPr txBox="1"/>
      </xdr:nvSpPr>
      <xdr:spPr>
        <a:xfrm>
          <a:off x="6702571" y="696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97469</xdr:rowOff>
    </xdr:from>
    <xdr:ext cx="534377" cy="259045"/>
    <xdr:sp macro="" textlink="">
      <xdr:nvSpPr>
        <xdr:cNvPr id="146" name="n_4mainValue【道路】&#10;一人当たり延長">
          <a:extLst>
            <a:ext uri="{FF2B5EF4-FFF2-40B4-BE49-F238E27FC236}">
              <a16:creationId xmlns:a16="http://schemas.microsoft.com/office/drawing/2014/main" id="{00000000-0008-0000-0E00-000092000000}"/>
            </a:ext>
          </a:extLst>
        </xdr:cNvPr>
        <xdr:cNvSpPr txBox="1"/>
      </xdr:nvSpPr>
      <xdr:spPr>
        <a:xfrm>
          <a:off x="5905011" y="6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086225" y="9261022"/>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124960" y="1084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020820" y="108367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12496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02082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124960" y="100892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036060" y="102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43906</xdr:rowOff>
    </xdr:from>
    <xdr:to>
      <xdr:col>20</xdr:col>
      <xdr:colOff>38100</xdr:colOff>
      <xdr:row>61</xdr:row>
      <xdr:rowOff>145506</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312160" y="102699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25944</xdr:rowOff>
    </xdr:from>
    <xdr:to>
      <xdr:col>15</xdr:col>
      <xdr:colOff>101600</xdr:colOff>
      <xdr:row>61</xdr:row>
      <xdr:rowOff>127544</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514600" y="1025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739900" y="102035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965200" y="101757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61867</xdr:rowOff>
    </xdr:from>
    <xdr:to>
      <xdr:col>24</xdr:col>
      <xdr:colOff>114300</xdr:colOff>
      <xdr:row>61</xdr:row>
      <xdr:rowOff>163467</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036060" y="1028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40294</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124960" y="10266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73297</xdr:rowOff>
    </xdr:from>
    <xdr:to>
      <xdr:col>20</xdr:col>
      <xdr:colOff>38100</xdr:colOff>
      <xdr:row>62</xdr:row>
      <xdr:rowOff>3447</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312160" y="102993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112667</xdr:rowOff>
    </xdr:from>
    <xdr:to>
      <xdr:col>24</xdr:col>
      <xdr:colOff>63500</xdr:colOff>
      <xdr:row>61</xdr:row>
      <xdr:rowOff>124097</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flipV="1">
          <a:off x="3355340" y="10338707"/>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50437</xdr:rowOff>
    </xdr:from>
    <xdr:to>
      <xdr:col>15</xdr:col>
      <xdr:colOff>101600</xdr:colOff>
      <xdr:row>61</xdr:row>
      <xdr:rowOff>152037</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514600" y="1027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101237</xdr:rowOff>
    </xdr:from>
    <xdr:to>
      <xdr:col>19</xdr:col>
      <xdr:colOff>177800</xdr:colOff>
      <xdr:row>61</xdr:row>
      <xdr:rowOff>124097</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565400" y="10327277"/>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30843</xdr:rowOff>
    </xdr:from>
    <xdr:to>
      <xdr:col>10</xdr:col>
      <xdr:colOff>165100</xdr:colOff>
      <xdr:row>61</xdr:row>
      <xdr:rowOff>132443</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739900" y="1025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81643</xdr:rowOff>
    </xdr:from>
    <xdr:to>
      <xdr:col>15</xdr:col>
      <xdr:colOff>50800</xdr:colOff>
      <xdr:row>61</xdr:row>
      <xdr:rowOff>101237</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1790700" y="10307683"/>
          <a:ext cx="7747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4717</xdr:rowOff>
    </xdr:from>
    <xdr:to>
      <xdr:col>6</xdr:col>
      <xdr:colOff>38100</xdr:colOff>
      <xdr:row>61</xdr:row>
      <xdr:rowOff>106317</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965200" y="102307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55517</xdr:rowOff>
    </xdr:from>
    <xdr:to>
      <xdr:col>10</xdr:col>
      <xdr:colOff>114300</xdr:colOff>
      <xdr:row>61</xdr:row>
      <xdr:rowOff>81643</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008380" y="10281557"/>
          <a:ext cx="7823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162033</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170564" y="10052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144071</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385704" y="1003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91820</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611004" y="9982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836304" y="995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166024</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170564" y="10392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143164</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385704" y="10369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123570</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611004" y="10349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97444</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836304" y="10323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168508" y="917703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168508" y="88036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9219565" y="9380353"/>
          <a:ext cx="0" cy="1424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9258300" y="108089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9154160" y="108051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9258300" y="915939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9154160" y="93803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9258300" y="1045631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192260" y="106010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52132</xdr:rowOff>
    </xdr:from>
    <xdr:to>
      <xdr:col>50</xdr:col>
      <xdr:colOff>165100</xdr:colOff>
      <xdr:row>63</xdr:row>
      <xdr:rowOff>153732</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445500" y="1061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47210</xdr:rowOff>
    </xdr:from>
    <xdr:to>
      <xdr:col>46</xdr:col>
      <xdr:colOff>38100</xdr:colOff>
      <xdr:row>63</xdr:row>
      <xdr:rowOff>148810</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670800" y="106085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75817</xdr:rowOff>
    </xdr:from>
    <xdr:to>
      <xdr:col>41</xdr:col>
      <xdr:colOff>101600</xdr:colOff>
      <xdr:row>64</xdr:row>
      <xdr:rowOff>5967</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873240" y="10637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79334</xdr:rowOff>
    </xdr:from>
    <xdr:to>
      <xdr:col>36</xdr:col>
      <xdr:colOff>165100</xdr:colOff>
      <xdr:row>64</xdr:row>
      <xdr:rowOff>9484</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098540" y="106406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106850</xdr:rowOff>
    </xdr:from>
    <xdr:to>
      <xdr:col>55</xdr:col>
      <xdr:colOff>50800</xdr:colOff>
      <xdr:row>64</xdr:row>
      <xdr:rowOff>37000</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9192260" y="106681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21777</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9258300" y="105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112745</xdr:rowOff>
    </xdr:from>
    <xdr:to>
      <xdr:col>50</xdr:col>
      <xdr:colOff>165100</xdr:colOff>
      <xdr:row>64</xdr:row>
      <xdr:rowOff>42895</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8445500" y="106740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157650</xdr:rowOff>
    </xdr:from>
    <xdr:to>
      <xdr:col>55</xdr:col>
      <xdr:colOff>0</xdr:colOff>
      <xdr:row>63</xdr:row>
      <xdr:rowOff>163545</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8496300" y="10718970"/>
          <a:ext cx="723900" cy="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115000</xdr:rowOff>
    </xdr:from>
    <xdr:to>
      <xdr:col>46</xdr:col>
      <xdr:colOff>38100</xdr:colOff>
      <xdr:row>64</xdr:row>
      <xdr:rowOff>45150</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7670800" y="106763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163545</xdr:rowOff>
    </xdr:from>
    <xdr:to>
      <xdr:col>50</xdr:col>
      <xdr:colOff>114300</xdr:colOff>
      <xdr:row>63</xdr:row>
      <xdr:rowOff>165800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7713980" y="10724865"/>
          <a:ext cx="782320" cy="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118294</xdr:rowOff>
    </xdr:from>
    <xdr:to>
      <xdr:col>41</xdr:col>
      <xdr:colOff>101600</xdr:colOff>
      <xdr:row>64</xdr:row>
      <xdr:rowOff>48444</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6873240" y="106796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165800</xdr:rowOff>
    </xdr:from>
    <xdr:to>
      <xdr:col>45</xdr:col>
      <xdr:colOff>177800</xdr:colOff>
      <xdr:row>63</xdr:row>
      <xdr:rowOff>169094</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6924040" y="10727120"/>
          <a:ext cx="789940" cy="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120431</xdr:rowOff>
    </xdr:from>
    <xdr:to>
      <xdr:col>36</xdr:col>
      <xdr:colOff>165100</xdr:colOff>
      <xdr:row>64</xdr:row>
      <xdr:rowOff>50581</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098540" y="106817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169094</xdr:rowOff>
    </xdr:from>
    <xdr:to>
      <xdr:col>41</xdr:col>
      <xdr:colOff>50800</xdr:colOff>
      <xdr:row>63</xdr:row>
      <xdr:rowOff>171231</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149340" y="10730414"/>
          <a:ext cx="774700" cy="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170259</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184225" y="103962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165337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399365" y="103913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22494</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670255" y="10416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26011</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5872695" y="10419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34022</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214575" y="1076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36277</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444955" y="1076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39571</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0255" y="1076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41708</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5872695" y="1077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086225" y="13130349"/>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124960" y="12909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020820" y="131303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124960" y="137517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036060" y="139003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312160" y="139357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52614</xdr:rowOff>
    </xdr:from>
    <xdr:to>
      <xdr:col>15</xdr:col>
      <xdr:colOff>101600</xdr:colOff>
      <xdr:row>83</xdr:row>
      <xdr:rowOff>154214</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514600" y="1396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78739</xdr:rowOff>
    </xdr:from>
    <xdr:to>
      <xdr:col>10</xdr:col>
      <xdr:colOff>165100</xdr:colOff>
      <xdr:row>84</xdr:row>
      <xdr:rowOff>8889</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739900" y="139928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165281</xdr:rowOff>
    </xdr:from>
    <xdr:to>
      <xdr:col>6</xdr:col>
      <xdr:colOff>38100</xdr:colOff>
      <xdr:row>83</xdr:row>
      <xdr:rowOff>95431</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965200" y="139117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44450</xdr:rowOff>
    </xdr:from>
    <xdr:to>
      <xdr:col>24</xdr:col>
      <xdr:colOff>114300</xdr:colOff>
      <xdr:row>83</xdr:row>
      <xdr:rowOff>146050</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03606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22877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124960"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10161</xdr:rowOff>
    </xdr:from>
    <xdr:to>
      <xdr:col>20</xdr:col>
      <xdr:colOff>38100</xdr:colOff>
      <xdr:row>83</xdr:row>
      <xdr:rowOff>111761</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312160" y="139242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60961</xdr:rowOff>
    </xdr:from>
    <xdr:to>
      <xdr:col>24</xdr:col>
      <xdr:colOff>63500</xdr:colOff>
      <xdr:row>83</xdr:row>
      <xdr:rowOff>95250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355340" y="13975081"/>
          <a:ext cx="73152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147320</xdr:rowOff>
    </xdr:from>
    <xdr:to>
      <xdr:col>15</xdr:col>
      <xdr:colOff>101600</xdr:colOff>
      <xdr:row>83</xdr:row>
      <xdr:rowOff>77470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514600" y="13893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26670</xdr:rowOff>
    </xdr:from>
    <xdr:to>
      <xdr:col>19</xdr:col>
      <xdr:colOff>177800</xdr:colOff>
      <xdr:row>83</xdr:row>
      <xdr:rowOff>60961</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565400" y="13940790"/>
          <a:ext cx="78994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148952</xdr:rowOff>
    </xdr:from>
    <xdr:to>
      <xdr:col>10</xdr:col>
      <xdr:colOff>165100</xdr:colOff>
      <xdr:row>83</xdr:row>
      <xdr:rowOff>79102</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739900" y="138954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26670</xdr:rowOff>
    </xdr:from>
    <xdr:to>
      <xdr:col>15</xdr:col>
      <xdr:colOff>50800</xdr:colOff>
      <xdr:row>83</xdr:row>
      <xdr:rowOff>28302</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flipV="1">
          <a:off x="1790700" y="13940790"/>
          <a:ext cx="7747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142421</xdr:rowOff>
    </xdr:from>
    <xdr:to>
      <xdr:col>6</xdr:col>
      <xdr:colOff>38100</xdr:colOff>
      <xdr:row>83</xdr:row>
      <xdr:rowOff>72571</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965200" y="138889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21771</xdr:rowOff>
    </xdr:from>
    <xdr:to>
      <xdr:col>10</xdr:col>
      <xdr:colOff>114300</xdr:colOff>
      <xdr:row>83</xdr:row>
      <xdr:rowOff>28302</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008380" y="13935891"/>
          <a:ext cx="7823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170564" y="14028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145341</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385704" y="14059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611004" y="14081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86558</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836304" y="14000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128288</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170564" y="1370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93997</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385704" y="1367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95629</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611004" y="1367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89098</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836304" y="1366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5299921" y="1412459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5299921" y="1380564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5299921" y="134866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5299921" y="1316774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5299921" y="1284878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5299921" y="125298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9219565" y="13082718"/>
          <a:ext cx="0" cy="150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9258300" y="1461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9154160" y="14584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9258300" y="12865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9154160" y="130827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9258300" y="14363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9192260" y="145086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109575</xdr:rowOff>
    </xdr:from>
    <xdr:to>
      <xdr:col>50</xdr:col>
      <xdr:colOff>165100</xdr:colOff>
      <xdr:row>87</xdr:row>
      <xdr:rowOff>39725</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8445500" y="14526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109141</xdr:rowOff>
    </xdr:from>
    <xdr:to>
      <xdr:col>46</xdr:col>
      <xdr:colOff>38100</xdr:colOff>
      <xdr:row>87</xdr:row>
      <xdr:rowOff>39291</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7670800" y="145261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108595</xdr:rowOff>
    </xdr:from>
    <xdr:to>
      <xdr:col>41</xdr:col>
      <xdr:colOff>101600</xdr:colOff>
      <xdr:row>87</xdr:row>
      <xdr:rowOff>38745</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6873240" y="145256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109646</xdr:rowOff>
    </xdr:from>
    <xdr:to>
      <xdr:col>36</xdr:col>
      <xdr:colOff>165100</xdr:colOff>
      <xdr:row>87</xdr:row>
      <xdr:rowOff>39796</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098540" y="145266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108114</xdr:rowOff>
    </xdr:from>
    <xdr:to>
      <xdr:col>55</xdr:col>
      <xdr:colOff>50800</xdr:colOff>
      <xdr:row>87</xdr:row>
      <xdr:rowOff>38264</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9192260" y="145251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70020</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9258300" y="1448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108465</xdr:rowOff>
    </xdr:from>
    <xdr:to>
      <xdr:col>50</xdr:col>
      <xdr:colOff>165100</xdr:colOff>
      <xdr:row>87</xdr:row>
      <xdr:rowOff>38615</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8445500" y="14525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158914</xdr:rowOff>
    </xdr:from>
    <xdr:to>
      <xdr:col>55</xdr:col>
      <xdr:colOff>0</xdr:colOff>
      <xdr:row>86</xdr:row>
      <xdr:rowOff>159265</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8496300" y="14575954"/>
          <a:ext cx="723900" cy="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108801</xdr:rowOff>
    </xdr:from>
    <xdr:to>
      <xdr:col>46</xdr:col>
      <xdr:colOff>38100</xdr:colOff>
      <xdr:row>87</xdr:row>
      <xdr:rowOff>38951</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7670800" y="145258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159265</xdr:rowOff>
    </xdr:from>
    <xdr:to>
      <xdr:col>50</xdr:col>
      <xdr:colOff>114300</xdr:colOff>
      <xdr:row>86</xdr:row>
      <xdr:rowOff>159601</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7713980" y="14576305"/>
          <a:ext cx="782320" cy="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108689</xdr:rowOff>
    </xdr:from>
    <xdr:to>
      <xdr:col>41</xdr:col>
      <xdr:colOff>101600</xdr:colOff>
      <xdr:row>87</xdr:row>
      <xdr:rowOff>38839</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6873240" y="145257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159489</xdr:rowOff>
    </xdr:from>
    <xdr:to>
      <xdr:col>45</xdr:col>
      <xdr:colOff>177800</xdr:colOff>
      <xdr:row>86</xdr:row>
      <xdr:rowOff>159601</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6924040" y="14576529"/>
          <a:ext cx="789940" cy="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108052</xdr:rowOff>
    </xdr:from>
    <xdr:to>
      <xdr:col>36</xdr:col>
      <xdr:colOff>165100</xdr:colOff>
      <xdr:row>87</xdr:row>
      <xdr:rowOff>38202</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098540" y="145250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158852</xdr:rowOff>
    </xdr:from>
    <xdr:to>
      <xdr:col>41</xdr:col>
      <xdr:colOff>50800</xdr:colOff>
      <xdr:row>86</xdr:row>
      <xdr:rowOff>159489</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6149340" y="14575892"/>
          <a:ext cx="7747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87</xdr:row>
      <xdr:rowOff>30852</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8271587" y="1461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30418</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7509587" y="146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55272</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6712027" y="1430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30923</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5937327" y="1461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55142</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8271587" y="1430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55478</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7509587" y="1430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29966</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6712027" y="1461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54729</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5937327" y="1430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066688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00000000-0008-0000-0E00-0000A3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flipV="1">
          <a:off x="14375764"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00000000-0008-0000-0E00-0000A5010000}"/>
            </a:ext>
          </a:extLst>
        </xdr:cNvPr>
        <xdr:cNvSpPr txBox="1"/>
      </xdr:nvSpPr>
      <xdr:spPr>
        <a:xfrm>
          <a:off x="14414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428750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00000000-0008-0000-0E00-0000A7010000}"/>
            </a:ext>
          </a:extLst>
        </xdr:cNvPr>
        <xdr:cNvSpPr txBox="1"/>
      </xdr:nvSpPr>
      <xdr:spPr>
        <a:xfrm>
          <a:off x="1441450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66057</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00000000-0008-0000-0E00-0000A9010000}"/>
            </a:ext>
          </a:extLst>
        </xdr:cNvPr>
        <xdr:cNvSpPr txBox="1"/>
      </xdr:nvSpPr>
      <xdr:spPr>
        <a:xfrm>
          <a:off x="14414500" y="6101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4325600" y="612267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33020</xdr:rowOff>
    </xdr:from>
    <xdr:to>
      <xdr:col>81</xdr:col>
      <xdr:colOff>101600</xdr:colOff>
      <xdr:row>37</xdr:row>
      <xdr:rowOff>134620</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357884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46990</xdr:rowOff>
    </xdr:from>
    <xdr:to>
      <xdr:col>76</xdr:col>
      <xdr:colOff>165100</xdr:colOff>
      <xdr:row>37</xdr:row>
      <xdr:rowOff>148590</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280414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58420</xdr:rowOff>
    </xdr:from>
    <xdr:to>
      <xdr:col>72</xdr:col>
      <xdr:colOff>38100</xdr:colOff>
      <xdr:row>37</xdr:row>
      <xdr:rowOff>160020</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2029440" y="62611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95250</xdr:rowOff>
    </xdr:from>
    <xdr:to>
      <xdr:col>67</xdr:col>
      <xdr:colOff>101600</xdr:colOff>
      <xdr:row>37</xdr:row>
      <xdr:rowOff>25400</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1231880" y="6130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163830</xdr:rowOff>
    </xdr:from>
    <xdr:to>
      <xdr:col>85</xdr:col>
      <xdr:colOff>177800</xdr:colOff>
      <xdr:row>36</xdr:row>
      <xdr:rowOff>93980</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4325600" y="60312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15257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00000000-0008-0000-0E00-0000B5010000}"/>
            </a:ext>
          </a:extLst>
        </xdr:cNvPr>
        <xdr:cNvSpPr txBox="1"/>
      </xdr:nvSpPr>
      <xdr:spPr>
        <a:xfrm>
          <a:off x="14414500" y="588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123190</xdr:rowOff>
    </xdr:from>
    <xdr:to>
      <xdr:col>81</xdr:col>
      <xdr:colOff>101600</xdr:colOff>
      <xdr:row>36</xdr:row>
      <xdr:rowOff>53340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3578840" y="5990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2540</xdr:rowOff>
    </xdr:from>
    <xdr:to>
      <xdr:col>85</xdr:col>
      <xdr:colOff>127000</xdr:colOff>
      <xdr:row>36</xdr:row>
      <xdr:rowOff>43180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3629640" y="6037580"/>
          <a:ext cx="74676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97790</xdr:rowOff>
    </xdr:from>
    <xdr:to>
      <xdr:col>76</xdr:col>
      <xdr:colOff>165100</xdr:colOff>
      <xdr:row>36</xdr:row>
      <xdr:rowOff>27940</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2804140" y="5965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148590</xdr:rowOff>
    </xdr:from>
    <xdr:to>
      <xdr:col>81</xdr:col>
      <xdr:colOff>50800</xdr:colOff>
      <xdr:row>36</xdr:row>
      <xdr:rowOff>2540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2854940" y="6015990"/>
          <a:ext cx="7747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55880</xdr:rowOff>
    </xdr:from>
    <xdr:to>
      <xdr:col>72</xdr:col>
      <xdr:colOff>38100</xdr:colOff>
      <xdr:row>35</xdr:row>
      <xdr:rowOff>157480</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2029440" y="59232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106680</xdr:rowOff>
    </xdr:from>
    <xdr:to>
      <xdr:col>76</xdr:col>
      <xdr:colOff>114300</xdr:colOff>
      <xdr:row>35</xdr:row>
      <xdr:rowOff>148590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2072620" y="5974080"/>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5080</xdr:rowOff>
    </xdr:from>
    <xdr:to>
      <xdr:col>67</xdr:col>
      <xdr:colOff>101600</xdr:colOff>
      <xdr:row>38</xdr:row>
      <xdr:rowOff>106680</xdr:rowOff>
    </xdr:to>
    <xdr:sp macro="" textlink="">
      <xdr:nvSpPr>
        <xdr:cNvPr id="444" name="楕円 443">
          <a:extLst>
            <a:ext uri="{FF2B5EF4-FFF2-40B4-BE49-F238E27FC236}">
              <a16:creationId xmlns:a16="http://schemas.microsoft.com/office/drawing/2014/main" id="{00000000-0008-0000-0E00-0000BC010000}"/>
            </a:ext>
          </a:extLst>
        </xdr:cNvPr>
        <xdr:cNvSpPr/>
      </xdr:nvSpPr>
      <xdr:spPr>
        <a:xfrm>
          <a:off x="1123188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106680</xdr:rowOff>
    </xdr:from>
    <xdr:to>
      <xdr:col>71</xdr:col>
      <xdr:colOff>177800</xdr:colOff>
      <xdr:row>38</xdr:row>
      <xdr:rowOff>55880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flipV="1">
          <a:off x="11282680" y="5974080"/>
          <a:ext cx="789940" cy="45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125747</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437244"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139717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7524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151147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1900544" y="635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41927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1102984" y="590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69867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3437244" y="576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44467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26752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2557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1900544" y="570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97807</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1102984" y="646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00000000-0008-0000-0E00-0000DE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flipV="1">
          <a:off x="19509104" y="5586004"/>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00000000-0008-0000-0E00-0000E0010000}"/>
            </a:ext>
          </a:extLst>
        </xdr:cNvPr>
        <xdr:cNvSpPr txBox="1"/>
      </xdr:nvSpPr>
      <xdr:spPr>
        <a:xfrm>
          <a:off x="19547840" y="697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9443700" y="6972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00000000-0008-0000-0E00-0000E2010000}"/>
            </a:ext>
          </a:extLst>
        </xdr:cNvPr>
        <xdr:cNvSpPr txBox="1"/>
      </xdr:nvSpPr>
      <xdr:spPr>
        <a:xfrm>
          <a:off x="19547840" y="536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9443700" y="55860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00000000-0008-0000-0E00-0000E4010000}"/>
            </a:ext>
          </a:extLst>
        </xdr:cNvPr>
        <xdr:cNvSpPr txBox="1"/>
      </xdr:nvSpPr>
      <xdr:spPr>
        <a:xfrm>
          <a:off x="19547840" y="646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9458940" y="6612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87993</xdr:rowOff>
    </xdr:from>
    <xdr:to>
      <xdr:col>112</xdr:col>
      <xdr:colOff>38100</xdr:colOff>
      <xdr:row>40</xdr:row>
      <xdr:rowOff>18143</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8735040" y="66259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7937480" y="66139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171269</xdr:rowOff>
    </xdr:from>
    <xdr:to>
      <xdr:col>102</xdr:col>
      <xdr:colOff>165100</xdr:colOff>
      <xdr:row>39</xdr:row>
      <xdr:rowOff>101419</xdr:rowOff>
    </xdr:to>
    <xdr:sp macro="" textlink="">
      <xdr:nvSpPr>
        <xdr:cNvPr id="488" name="フローチャート: 判断 487">
          <a:extLst>
            <a:ext uri="{FF2B5EF4-FFF2-40B4-BE49-F238E27FC236}">
              <a16:creationId xmlns:a16="http://schemas.microsoft.com/office/drawing/2014/main" id="{00000000-0008-0000-0E00-0000E8010000}"/>
            </a:ext>
          </a:extLst>
        </xdr:cNvPr>
        <xdr:cNvSpPr/>
      </xdr:nvSpPr>
      <xdr:spPr>
        <a:xfrm>
          <a:off x="17162780" y="65415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136978</xdr:rowOff>
    </xdr:from>
    <xdr:to>
      <xdr:col>98</xdr:col>
      <xdr:colOff>38100</xdr:colOff>
      <xdr:row>40</xdr:row>
      <xdr:rowOff>67128</xdr:rowOff>
    </xdr:to>
    <xdr:sp macro="" textlink="">
      <xdr:nvSpPr>
        <xdr:cNvPr id="489" name="フローチャート: 判断 488">
          <a:extLst>
            <a:ext uri="{FF2B5EF4-FFF2-40B4-BE49-F238E27FC236}">
              <a16:creationId xmlns:a16="http://schemas.microsoft.com/office/drawing/2014/main" id="{00000000-0008-0000-0E00-0000E9010000}"/>
            </a:ext>
          </a:extLst>
        </xdr:cNvPr>
        <xdr:cNvSpPr/>
      </xdr:nvSpPr>
      <xdr:spPr>
        <a:xfrm>
          <a:off x="16388080" y="66749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132080</xdr:rowOff>
    </xdr:from>
    <xdr:to>
      <xdr:col>116</xdr:col>
      <xdr:colOff>114300</xdr:colOff>
      <xdr:row>41</xdr:row>
      <xdr:rowOff>62230</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9458940" y="6837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47007</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00000000-0008-0000-0E00-0000F0010000}"/>
            </a:ext>
          </a:extLst>
        </xdr:cNvPr>
        <xdr:cNvSpPr txBox="1"/>
      </xdr:nvSpPr>
      <xdr:spPr>
        <a:xfrm>
          <a:off x="19547840" y="675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141877</xdr:rowOff>
    </xdr:from>
    <xdr:to>
      <xdr:col>112</xdr:col>
      <xdr:colOff>38100</xdr:colOff>
      <xdr:row>41</xdr:row>
      <xdr:rowOff>72027</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8735040" y="68474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11430</xdr:rowOff>
    </xdr:from>
    <xdr:to>
      <xdr:col>116</xdr:col>
      <xdr:colOff>63500</xdr:colOff>
      <xdr:row>41</xdr:row>
      <xdr:rowOff>21227</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18778220" y="6884670"/>
          <a:ext cx="7315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148409</xdr:rowOff>
    </xdr:from>
    <xdr:to>
      <xdr:col>107</xdr:col>
      <xdr:colOff>101600</xdr:colOff>
      <xdr:row>41</xdr:row>
      <xdr:rowOff>78559</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17937480" y="68540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21227</xdr:rowOff>
    </xdr:from>
    <xdr:to>
      <xdr:col>111</xdr:col>
      <xdr:colOff>177800</xdr:colOff>
      <xdr:row>41</xdr:row>
      <xdr:rowOff>27759</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flipV="1">
          <a:off x="17988280" y="6894467"/>
          <a:ext cx="78994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156028</xdr:rowOff>
    </xdr:from>
    <xdr:to>
      <xdr:col>102</xdr:col>
      <xdr:colOff>165100</xdr:colOff>
      <xdr:row>41</xdr:row>
      <xdr:rowOff>86178</xdr:rowOff>
    </xdr:to>
    <xdr:sp macro="" textlink="">
      <xdr:nvSpPr>
        <xdr:cNvPr id="501" name="楕円 500">
          <a:extLst>
            <a:ext uri="{FF2B5EF4-FFF2-40B4-BE49-F238E27FC236}">
              <a16:creationId xmlns:a16="http://schemas.microsoft.com/office/drawing/2014/main" id="{00000000-0008-0000-0E00-0000F5010000}"/>
            </a:ext>
          </a:extLst>
        </xdr:cNvPr>
        <xdr:cNvSpPr/>
      </xdr:nvSpPr>
      <xdr:spPr>
        <a:xfrm>
          <a:off x="17162780" y="68616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27759</xdr:rowOff>
    </xdr:from>
    <xdr:to>
      <xdr:col>107</xdr:col>
      <xdr:colOff>50800</xdr:colOff>
      <xdr:row>41</xdr:row>
      <xdr:rowOff>35378</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flipV="1">
          <a:off x="17213580" y="6900999"/>
          <a:ext cx="7747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29210</xdr:rowOff>
    </xdr:from>
    <xdr:to>
      <xdr:col>98</xdr:col>
      <xdr:colOff>38100</xdr:colOff>
      <xdr:row>41</xdr:row>
      <xdr:rowOff>130810</xdr:rowOff>
    </xdr:to>
    <xdr:sp macro="" textlink="">
      <xdr:nvSpPr>
        <xdr:cNvPr id="503" name="楕円 502">
          <a:extLst>
            <a:ext uri="{FF2B5EF4-FFF2-40B4-BE49-F238E27FC236}">
              <a16:creationId xmlns:a16="http://schemas.microsoft.com/office/drawing/2014/main" id="{00000000-0008-0000-0E00-0000F7010000}"/>
            </a:ext>
          </a:extLst>
        </xdr:cNvPr>
        <xdr:cNvSpPr/>
      </xdr:nvSpPr>
      <xdr:spPr>
        <a:xfrm>
          <a:off x="16388080" y="69024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35378</xdr:rowOff>
    </xdr:from>
    <xdr:to>
      <xdr:col>102</xdr:col>
      <xdr:colOff>114300</xdr:colOff>
      <xdr:row>41</xdr:row>
      <xdr:rowOff>80010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flipV="1">
          <a:off x="16431260" y="6908618"/>
          <a:ext cx="782320" cy="4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34670</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8561127" y="640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22696</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7776267" y="639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117946</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7001567" y="632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83655</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6226867" y="645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63154</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8561127" y="693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69686</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17776267" y="694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77305</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00000000-0008-0000-0E00-0000FF010000}"/>
            </a:ext>
          </a:extLst>
        </xdr:cNvPr>
        <xdr:cNvSpPr txBox="1"/>
      </xdr:nvSpPr>
      <xdr:spPr>
        <a:xfrm>
          <a:off x="17001567" y="695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121937</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00000000-0008-0000-0E00-000000020000}"/>
            </a:ext>
          </a:extLst>
        </xdr:cNvPr>
        <xdr:cNvSpPr txBox="1"/>
      </xdr:nvSpPr>
      <xdr:spPr>
        <a:xfrm>
          <a:off x="1622686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00000000-0008-0000-0E00-000018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flipV="1">
          <a:off x="14375764" y="943927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00000000-0008-0000-0E00-00001A020000}"/>
            </a:ext>
          </a:extLst>
        </xdr:cNvPr>
        <xdr:cNvSpPr txBox="1"/>
      </xdr:nvSpPr>
      <xdr:spPr>
        <a:xfrm>
          <a:off x="14414500"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4287500" y="1066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00000000-0008-0000-0E00-00001C020000}"/>
            </a:ext>
          </a:extLst>
        </xdr:cNvPr>
        <xdr:cNvSpPr txBox="1"/>
      </xdr:nvSpPr>
      <xdr:spPr>
        <a:xfrm>
          <a:off x="1441450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4287500" y="9439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00000000-0008-0000-0E00-00001E020000}"/>
            </a:ext>
          </a:extLst>
        </xdr:cNvPr>
        <xdr:cNvSpPr txBox="1"/>
      </xdr:nvSpPr>
      <xdr:spPr>
        <a:xfrm>
          <a:off x="14414500" y="9885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4325600" y="100304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357884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280414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12029440" y="10053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1123188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160655</xdr:rowOff>
    </xdr:from>
    <xdr:to>
      <xdr:col>85</xdr:col>
      <xdr:colOff>177800</xdr:colOff>
      <xdr:row>62</xdr:row>
      <xdr:rowOff>90805</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4325600" y="1038669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139082</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00000000-0008-0000-0E00-00002A020000}"/>
            </a:ext>
          </a:extLst>
        </xdr:cNvPr>
        <xdr:cNvSpPr txBox="1"/>
      </xdr:nvSpPr>
      <xdr:spPr>
        <a:xfrm>
          <a:off x="14414500"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92075</xdr:rowOff>
    </xdr:from>
    <xdr:to>
      <xdr:col>81</xdr:col>
      <xdr:colOff>101600</xdr:colOff>
      <xdr:row>62</xdr:row>
      <xdr:rowOff>22225</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3578840" y="10318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142875</xdr:rowOff>
    </xdr:from>
    <xdr:to>
      <xdr:col>85</xdr:col>
      <xdr:colOff>127000</xdr:colOff>
      <xdr:row>62</xdr:row>
      <xdr:rowOff>40005</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3629640" y="10368915"/>
          <a:ext cx="74676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21590</xdr:rowOff>
    </xdr:from>
    <xdr:to>
      <xdr:col>76</xdr:col>
      <xdr:colOff>165100</xdr:colOff>
      <xdr:row>61</xdr:row>
      <xdr:rowOff>123190</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280414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72390</xdr:rowOff>
    </xdr:from>
    <xdr:to>
      <xdr:col>81</xdr:col>
      <xdr:colOff>50800</xdr:colOff>
      <xdr:row>61</xdr:row>
      <xdr:rowOff>142875</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2854940" y="10298430"/>
          <a:ext cx="7747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xdr:rowOff>
    </xdr:from>
    <xdr:to>
      <xdr:col>72</xdr:col>
      <xdr:colOff>38100</xdr:colOff>
      <xdr:row>61</xdr:row>
      <xdr:rowOff>102235</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2029440" y="102266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51435</xdr:rowOff>
    </xdr:from>
    <xdr:to>
      <xdr:col>76</xdr:col>
      <xdr:colOff>114300</xdr:colOff>
      <xdr:row>61</xdr:row>
      <xdr:rowOff>72390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2072620" y="10277475"/>
          <a:ext cx="7823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128270</xdr:rowOff>
    </xdr:from>
    <xdr:to>
      <xdr:col>67</xdr:col>
      <xdr:colOff>101600</xdr:colOff>
      <xdr:row>61</xdr:row>
      <xdr:rowOff>58420</xdr:rowOff>
    </xdr:to>
    <xdr:sp macro="" textlink="">
      <xdr:nvSpPr>
        <xdr:cNvPr id="561" name="楕円 560">
          <a:extLst>
            <a:ext uri="{FF2B5EF4-FFF2-40B4-BE49-F238E27FC236}">
              <a16:creationId xmlns:a16="http://schemas.microsoft.com/office/drawing/2014/main" id="{00000000-0008-0000-0E00-000031020000}"/>
            </a:ext>
          </a:extLst>
        </xdr:cNvPr>
        <xdr:cNvSpPr/>
      </xdr:nvSpPr>
      <xdr:spPr>
        <a:xfrm>
          <a:off x="11231880" y="10186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7620</xdr:rowOff>
    </xdr:from>
    <xdr:to>
      <xdr:col>71</xdr:col>
      <xdr:colOff>177800</xdr:colOff>
      <xdr:row>61</xdr:row>
      <xdr:rowOff>51435</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1282680" y="10233660"/>
          <a:ext cx="78994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563" name="n_1aveValue【学校施設】&#10;有形固定資産減価償却率">
          <a:extLst>
            <a:ext uri="{FF2B5EF4-FFF2-40B4-BE49-F238E27FC236}">
              <a16:creationId xmlns:a16="http://schemas.microsoft.com/office/drawing/2014/main" id="{00000000-0008-0000-0E00-000033020000}"/>
            </a:ext>
          </a:extLst>
        </xdr:cNvPr>
        <xdr:cNvSpPr txBox="1"/>
      </xdr:nvSpPr>
      <xdr:spPr>
        <a:xfrm>
          <a:off x="134372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564" name="n_2aveValue【学校施設】&#10;有形固定資産減価償却率">
          <a:extLst>
            <a:ext uri="{FF2B5EF4-FFF2-40B4-BE49-F238E27FC236}">
              <a16:creationId xmlns:a16="http://schemas.microsoft.com/office/drawing/2014/main" id="{00000000-0008-0000-0E00-000034020000}"/>
            </a:ext>
          </a:extLst>
        </xdr:cNvPr>
        <xdr:cNvSpPr txBox="1"/>
      </xdr:nvSpPr>
      <xdr:spPr>
        <a:xfrm>
          <a:off x="126752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565" name="n_3aveValue【学校施設】&#10;有形固定資産減価償却率">
          <a:extLst>
            <a:ext uri="{FF2B5EF4-FFF2-40B4-BE49-F238E27FC236}">
              <a16:creationId xmlns:a16="http://schemas.microsoft.com/office/drawing/2014/main" id="{00000000-0008-0000-0E00-000035020000}"/>
            </a:ext>
          </a:extLst>
        </xdr:cNvPr>
        <xdr:cNvSpPr txBox="1"/>
      </xdr:nvSpPr>
      <xdr:spPr>
        <a:xfrm>
          <a:off x="119005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66" name="n_4aveValue【学校施設】&#10;有形固定資産減価償却率">
          <a:extLst>
            <a:ext uri="{FF2B5EF4-FFF2-40B4-BE49-F238E27FC236}">
              <a16:creationId xmlns:a16="http://schemas.microsoft.com/office/drawing/2014/main" id="{00000000-0008-0000-0E00-000036020000}"/>
            </a:ext>
          </a:extLst>
        </xdr:cNvPr>
        <xdr:cNvSpPr txBox="1"/>
      </xdr:nvSpPr>
      <xdr:spPr>
        <a:xfrm>
          <a:off x="1110298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13352</xdr:rowOff>
    </xdr:from>
    <xdr:ext cx="405111" cy="259045"/>
    <xdr:sp macro="" textlink="">
      <xdr:nvSpPr>
        <xdr:cNvPr id="567" name="n_1mainValue【学校施設】&#10;有形固定資産減価償却率">
          <a:extLst>
            <a:ext uri="{FF2B5EF4-FFF2-40B4-BE49-F238E27FC236}">
              <a16:creationId xmlns:a16="http://schemas.microsoft.com/office/drawing/2014/main" id="{00000000-0008-0000-0E00-000037020000}"/>
            </a:ext>
          </a:extLst>
        </xdr:cNvPr>
        <xdr:cNvSpPr txBox="1"/>
      </xdr:nvSpPr>
      <xdr:spPr>
        <a:xfrm>
          <a:off x="134372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114317</xdr:rowOff>
    </xdr:from>
    <xdr:ext cx="405111" cy="259045"/>
    <xdr:sp macro="" textlink="">
      <xdr:nvSpPr>
        <xdr:cNvPr id="568" name="n_2mainValue【学校施設】&#10;有形固定資産減価償却率">
          <a:extLst>
            <a:ext uri="{FF2B5EF4-FFF2-40B4-BE49-F238E27FC236}">
              <a16:creationId xmlns:a16="http://schemas.microsoft.com/office/drawing/2014/main" id="{00000000-0008-0000-0E00-000038020000}"/>
            </a:ext>
          </a:extLst>
        </xdr:cNvPr>
        <xdr:cNvSpPr txBox="1"/>
      </xdr:nvSpPr>
      <xdr:spPr>
        <a:xfrm>
          <a:off x="126752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93362</xdr:rowOff>
    </xdr:from>
    <xdr:ext cx="405111" cy="259045"/>
    <xdr:sp macro="" textlink="">
      <xdr:nvSpPr>
        <xdr:cNvPr id="569" name="n_3mainValue【学校施設】&#10;有形固定資産減価償却率">
          <a:extLst>
            <a:ext uri="{FF2B5EF4-FFF2-40B4-BE49-F238E27FC236}">
              <a16:creationId xmlns:a16="http://schemas.microsoft.com/office/drawing/2014/main" id="{00000000-0008-0000-0E00-000039020000}"/>
            </a:ext>
          </a:extLst>
        </xdr:cNvPr>
        <xdr:cNvSpPr txBox="1"/>
      </xdr:nvSpPr>
      <xdr:spPr>
        <a:xfrm>
          <a:off x="119005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49547</xdr:rowOff>
    </xdr:from>
    <xdr:ext cx="405111" cy="259045"/>
    <xdr:sp macro="" textlink="">
      <xdr:nvSpPr>
        <xdr:cNvPr id="570" name="n_4mainValue【学校施設】&#10;有形固定資産減価償却率">
          <a:extLst>
            <a:ext uri="{FF2B5EF4-FFF2-40B4-BE49-F238E27FC236}">
              <a16:creationId xmlns:a16="http://schemas.microsoft.com/office/drawing/2014/main" id="{00000000-0008-0000-0E00-00003A020000}"/>
            </a:ext>
          </a:extLst>
        </xdr:cNvPr>
        <xdr:cNvSpPr txBox="1"/>
      </xdr:nvSpPr>
      <xdr:spPr>
        <a:xfrm>
          <a:off x="1110298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563072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5630721" y="9550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00000000-0008-0000-0E00-000051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flipV="1">
          <a:off x="19509104" y="9331757"/>
          <a:ext cx="0" cy="136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95" name="【学校施設】&#10;一人当たり面積最小値テキスト">
          <a:extLst>
            <a:ext uri="{FF2B5EF4-FFF2-40B4-BE49-F238E27FC236}">
              <a16:creationId xmlns:a16="http://schemas.microsoft.com/office/drawing/2014/main" id="{00000000-0008-0000-0E00-000053020000}"/>
            </a:ext>
          </a:extLst>
        </xdr:cNvPr>
        <xdr:cNvSpPr txBox="1"/>
      </xdr:nvSpPr>
      <xdr:spPr>
        <a:xfrm>
          <a:off x="19547840" y="106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9443700" y="106929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97" name="【学校施設】&#10;一人当たり面積最大値テキスト">
          <a:extLst>
            <a:ext uri="{FF2B5EF4-FFF2-40B4-BE49-F238E27FC236}">
              <a16:creationId xmlns:a16="http://schemas.microsoft.com/office/drawing/2014/main" id="{00000000-0008-0000-0E00-000055020000}"/>
            </a:ext>
          </a:extLst>
        </xdr:cNvPr>
        <xdr:cNvSpPr txBox="1"/>
      </xdr:nvSpPr>
      <xdr:spPr>
        <a:xfrm>
          <a:off x="19547840" y="911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9443700" y="93317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84777</xdr:rowOff>
    </xdr:from>
    <xdr:ext cx="469744" cy="259045"/>
    <xdr:sp macro="" textlink="">
      <xdr:nvSpPr>
        <xdr:cNvPr id="599" name="【学校施設】&#10;一人当たり面積平均値テキスト">
          <a:extLst>
            <a:ext uri="{FF2B5EF4-FFF2-40B4-BE49-F238E27FC236}">
              <a16:creationId xmlns:a16="http://schemas.microsoft.com/office/drawing/2014/main" id="{00000000-0008-0000-0E00-000057020000}"/>
            </a:ext>
          </a:extLst>
        </xdr:cNvPr>
        <xdr:cNvSpPr txBox="1"/>
      </xdr:nvSpPr>
      <xdr:spPr>
        <a:xfrm>
          <a:off x="19547840" y="10310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9458940" y="1045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96495</xdr:rowOff>
    </xdr:from>
    <xdr:to>
      <xdr:col>112</xdr:col>
      <xdr:colOff>38100</xdr:colOff>
      <xdr:row>63</xdr:row>
      <xdr:rowOff>26645</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8735040" y="104901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87199</xdr:rowOff>
    </xdr:from>
    <xdr:to>
      <xdr:col>107</xdr:col>
      <xdr:colOff>101600</xdr:colOff>
      <xdr:row>63</xdr:row>
      <xdr:rowOff>17349</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7937480" y="104808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98171</xdr:rowOff>
    </xdr:from>
    <xdr:to>
      <xdr:col>102</xdr:col>
      <xdr:colOff>165100</xdr:colOff>
      <xdr:row>63</xdr:row>
      <xdr:rowOff>28321</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17162780" y="104918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109830</xdr:rowOff>
    </xdr:from>
    <xdr:to>
      <xdr:col>98</xdr:col>
      <xdr:colOff>38100</xdr:colOff>
      <xdr:row>63</xdr:row>
      <xdr:rowOff>39980</xdr:rowOff>
    </xdr:to>
    <xdr:sp macro="" textlink="">
      <xdr:nvSpPr>
        <xdr:cNvPr id="604" name="フローチャート: 判断 603">
          <a:extLst>
            <a:ext uri="{FF2B5EF4-FFF2-40B4-BE49-F238E27FC236}">
              <a16:creationId xmlns:a16="http://schemas.microsoft.com/office/drawing/2014/main" id="{00000000-0008-0000-0E00-00005C020000}"/>
            </a:ext>
          </a:extLst>
        </xdr:cNvPr>
        <xdr:cNvSpPr/>
      </xdr:nvSpPr>
      <xdr:spPr>
        <a:xfrm>
          <a:off x="16388080" y="105035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50241</xdr:rowOff>
    </xdr:from>
    <xdr:to>
      <xdr:col>116</xdr:col>
      <xdr:colOff>114300</xdr:colOff>
      <xdr:row>63</xdr:row>
      <xdr:rowOff>151841</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19458940" y="1061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136618</xdr:rowOff>
    </xdr:from>
    <xdr:ext cx="469744" cy="259045"/>
    <xdr:sp macro="" textlink="">
      <xdr:nvSpPr>
        <xdr:cNvPr id="611" name="【学校施設】&#10;一人当たり面積該当値テキスト">
          <a:extLst>
            <a:ext uri="{FF2B5EF4-FFF2-40B4-BE49-F238E27FC236}">
              <a16:creationId xmlns:a16="http://schemas.microsoft.com/office/drawing/2014/main" id="{00000000-0008-0000-0E00-000063020000}"/>
            </a:ext>
          </a:extLst>
        </xdr:cNvPr>
        <xdr:cNvSpPr txBox="1"/>
      </xdr:nvSpPr>
      <xdr:spPr>
        <a:xfrm>
          <a:off x="19547840" y="1053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55499</xdr:rowOff>
    </xdr:from>
    <xdr:to>
      <xdr:col>112</xdr:col>
      <xdr:colOff>38100</xdr:colOff>
      <xdr:row>63</xdr:row>
      <xdr:rowOff>157099</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18735040" y="106168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101041</xdr:rowOff>
    </xdr:from>
    <xdr:to>
      <xdr:col>116</xdr:col>
      <xdr:colOff>63500</xdr:colOff>
      <xdr:row>63</xdr:row>
      <xdr:rowOff>106299</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18778220" y="10662361"/>
          <a:ext cx="73152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59233</xdr:rowOff>
    </xdr:from>
    <xdr:to>
      <xdr:col>107</xdr:col>
      <xdr:colOff>101600</xdr:colOff>
      <xdr:row>63</xdr:row>
      <xdr:rowOff>160833</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7937480" y="1062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106299</xdr:rowOff>
    </xdr:from>
    <xdr:to>
      <xdr:col>111</xdr:col>
      <xdr:colOff>177800</xdr:colOff>
      <xdr:row>63</xdr:row>
      <xdr:rowOff>110033</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17988280" y="10667619"/>
          <a:ext cx="78994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39954</xdr:rowOff>
    </xdr:from>
    <xdr:to>
      <xdr:col>102</xdr:col>
      <xdr:colOff>165100</xdr:colOff>
      <xdr:row>63</xdr:row>
      <xdr:rowOff>141554</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7162780" y="1060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90754</xdr:rowOff>
    </xdr:from>
    <xdr:to>
      <xdr:col>107</xdr:col>
      <xdr:colOff>50800</xdr:colOff>
      <xdr:row>63</xdr:row>
      <xdr:rowOff>110033</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7213580" y="10652074"/>
          <a:ext cx="7747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29134</xdr:rowOff>
    </xdr:from>
    <xdr:to>
      <xdr:col>98</xdr:col>
      <xdr:colOff>38100</xdr:colOff>
      <xdr:row>63</xdr:row>
      <xdr:rowOff>130734</xdr:rowOff>
    </xdr:to>
    <xdr:sp macro="" textlink="">
      <xdr:nvSpPr>
        <xdr:cNvPr id="618" name="楕円 617">
          <a:extLst>
            <a:ext uri="{FF2B5EF4-FFF2-40B4-BE49-F238E27FC236}">
              <a16:creationId xmlns:a16="http://schemas.microsoft.com/office/drawing/2014/main" id="{00000000-0008-0000-0E00-00006A020000}"/>
            </a:ext>
          </a:extLst>
        </xdr:cNvPr>
        <xdr:cNvSpPr/>
      </xdr:nvSpPr>
      <xdr:spPr>
        <a:xfrm>
          <a:off x="16388080" y="105904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79934</xdr:rowOff>
    </xdr:from>
    <xdr:to>
      <xdr:col>102</xdr:col>
      <xdr:colOff>114300</xdr:colOff>
      <xdr:row>63</xdr:row>
      <xdr:rowOff>90754</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6431260" y="10641254"/>
          <a:ext cx="78232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43172</xdr:rowOff>
    </xdr:from>
    <xdr:ext cx="469744" cy="259045"/>
    <xdr:sp macro="" textlink="">
      <xdr:nvSpPr>
        <xdr:cNvPr id="620" name="n_1aveValue【学校施設】&#10;一人当たり面積">
          <a:extLst>
            <a:ext uri="{FF2B5EF4-FFF2-40B4-BE49-F238E27FC236}">
              <a16:creationId xmlns:a16="http://schemas.microsoft.com/office/drawing/2014/main" id="{00000000-0008-0000-0E00-00006C020000}"/>
            </a:ext>
          </a:extLst>
        </xdr:cNvPr>
        <xdr:cNvSpPr txBox="1"/>
      </xdr:nvSpPr>
      <xdr:spPr>
        <a:xfrm>
          <a:off x="18561127" y="1026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33876</xdr:rowOff>
    </xdr:from>
    <xdr:ext cx="469744" cy="259045"/>
    <xdr:sp macro="" textlink="">
      <xdr:nvSpPr>
        <xdr:cNvPr id="621" name="n_2aveValue【学校施設】&#10;一人当たり面積">
          <a:extLst>
            <a:ext uri="{FF2B5EF4-FFF2-40B4-BE49-F238E27FC236}">
              <a16:creationId xmlns:a16="http://schemas.microsoft.com/office/drawing/2014/main" id="{00000000-0008-0000-0E00-00006D020000}"/>
            </a:ext>
          </a:extLst>
        </xdr:cNvPr>
        <xdr:cNvSpPr txBox="1"/>
      </xdr:nvSpPr>
      <xdr:spPr>
        <a:xfrm>
          <a:off x="17776267" y="1025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44848</xdr:rowOff>
    </xdr:from>
    <xdr:ext cx="469744" cy="259045"/>
    <xdr:sp macro="" textlink="">
      <xdr:nvSpPr>
        <xdr:cNvPr id="622" name="n_3aveValue【学校施設】&#10;一人当たり面積">
          <a:extLst>
            <a:ext uri="{FF2B5EF4-FFF2-40B4-BE49-F238E27FC236}">
              <a16:creationId xmlns:a16="http://schemas.microsoft.com/office/drawing/2014/main" id="{00000000-0008-0000-0E00-00006E020000}"/>
            </a:ext>
          </a:extLst>
        </xdr:cNvPr>
        <xdr:cNvSpPr txBox="1"/>
      </xdr:nvSpPr>
      <xdr:spPr>
        <a:xfrm>
          <a:off x="17001567" y="1027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56507</xdr:rowOff>
    </xdr:from>
    <xdr:ext cx="469744" cy="259045"/>
    <xdr:sp macro="" textlink="">
      <xdr:nvSpPr>
        <xdr:cNvPr id="623" name="n_4aveValue【学校施設】&#10;一人当たり面積">
          <a:extLst>
            <a:ext uri="{FF2B5EF4-FFF2-40B4-BE49-F238E27FC236}">
              <a16:creationId xmlns:a16="http://schemas.microsoft.com/office/drawing/2014/main" id="{00000000-0008-0000-0E00-00006F020000}"/>
            </a:ext>
          </a:extLst>
        </xdr:cNvPr>
        <xdr:cNvSpPr txBox="1"/>
      </xdr:nvSpPr>
      <xdr:spPr>
        <a:xfrm>
          <a:off x="16226867" y="1028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148226</xdr:rowOff>
    </xdr:from>
    <xdr:ext cx="469744" cy="259045"/>
    <xdr:sp macro="" textlink="">
      <xdr:nvSpPr>
        <xdr:cNvPr id="624" name="n_1mainValue【学校施設】&#10;一人当たり面積">
          <a:extLst>
            <a:ext uri="{FF2B5EF4-FFF2-40B4-BE49-F238E27FC236}">
              <a16:creationId xmlns:a16="http://schemas.microsoft.com/office/drawing/2014/main" id="{00000000-0008-0000-0E00-000070020000}"/>
            </a:ext>
          </a:extLst>
        </xdr:cNvPr>
        <xdr:cNvSpPr txBox="1"/>
      </xdr:nvSpPr>
      <xdr:spPr>
        <a:xfrm>
          <a:off x="18561127" y="1070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151960</xdr:rowOff>
    </xdr:from>
    <xdr:ext cx="469744" cy="259045"/>
    <xdr:sp macro="" textlink="">
      <xdr:nvSpPr>
        <xdr:cNvPr id="625" name="n_2mainValue【学校施設】&#10;一人当たり面積">
          <a:extLst>
            <a:ext uri="{FF2B5EF4-FFF2-40B4-BE49-F238E27FC236}">
              <a16:creationId xmlns:a16="http://schemas.microsoft.com/office/drawing/2014/main" id="{00000000-0008-0000-0E00-000071020000}"/>
            </a:ext>
          </a:extLst>
        </xdr:cNvPr>
        <xdr:cNvSpPr txBox="1"/>
      </xdr:nvSpPr>
      <xdr:spPr>
        <a:xfrm>
          <a:off x="17776267" y="1071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132681</xdr:rowOff>
    </xdr:from>
    <xdr:ext cx="469744" cy="259045"/>
    <xdr:sp macro="" textlink="">
      <xdr:nvSpPr>
        <xdr:cNvPr id="626" name="n_3mainValue【学校施設】&#10;一人当たり面積">
          <a:extLst>
            <a:ext uri="{FF2B5EF4-FFF2-40B4-BE49-F238E27FC236}">
              <a16:creationId xmlns:a16="http://schemas.microsoft.com/office/drawing/2014/main" id="{00000000-0008-0000-0E00-000072020000}"/>
            </a:ext>
          </a:extLst>
        </xdr:cNvPr>
        <xdr:cNvSpPr txBox="1"/>
      </xdr:nvSpPr>
      <xdr:spPr>
        <a:xfrm>
          <a:off x="17001567" y="1069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121861</xdr:rowOff>
    </xdr:from>
    <xdr:ext cx="469744" cy="259045"/>
    <xdr:sp macro="" textlink="">
      <xdr:nvSpPr>
        <xdr:cNvPr id="627" name="n_4mainValue【学校施設】&#10;一人当たり面積">
          <a:extLst>
            <a:ext uri="{FF2B5EF4-FFF2-40B4-BE49-F238E27FC236}">
              <a16:creationId xmlns:a16="http://schemas.microsoft.com/office/drawing/2014/main" id="{00000000-0008-0000-0E00-000073020000}"/>
            </a:ext>
          </a:extLst>
        </xdr:cNvPr>
        <xdr:cNvSpPr txBox="1"/>
      </xdr:nvSpPr>
      <xdr:spPr>
        <a:xfrm>
          <a:off x="16226867" y="1068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id="{00000000-0008-0000-0E00-00009B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flipV="1">
          <a:off x="14375764" y="167868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9" name="【公民館】&#10;有形固定資産減価償却率最小値テキスト">
          <a:extLst>
            <a:ext uri="{FF2B5EF4-FFF2-40B4-BE49-F238E27FC236}">
              <a16:creationId xmlns:a16="http://schemas.microsoft.com/office/drawing/2014/main" id="{00000000-0008-0000-0E00-00009D020000}"/>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671" name="【公民館】&#10;有形固定資産減価償却率最大値テキスト">
          <a:extLst>
            <a:ext uri="{FF2B5EF4-FFF2-40B4-BE49-F238E27FC236}">
              <a16:creationId xmlns:a16="http://schemas.microsoft.com/office/drawing/2014/main" id="{00000000-0008-0000-0E00-00009F020000}"/>
            </a:ext>
          </a:extLst>
        </xdr:cNvPr>
        <xdr:cNvSpPr txBox="1"/>
      </xdr:nvSpPr>
      <xdr:spPr>
        <a:xfrm>
          <a:off x="14414500" y="16569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4287500" y="167868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8272</xdr:rowOff>
    </xdr:from>
    <xdr:ext cx="405111" cy="259045"/>
    <xdr:sp macro="" textlink="">
      <xdr:nvSpPr>
        <xdr:cNvPr id="673" name="【公民館】&#10;有形固定資産減価償却率平均値テキスト">
          <a:extLst>
            <a:ext uri="{FF2B5EF4-FFF2-40B4-BE49-F238E27FC236}">
              <a16:creationId xmlns:a16="http://schemas.microsoft.com/office/drawing/2014/main" id="{00000000-0008-0000-0E00-0000A1020000}"/>
            </a:ext>
          </a:extLst>
        </xdr:cNvPr>
        <xdr:cNvSpPr txBox="1"/>
      </xdr:nvSpPr>
      <xdr:spPr>
        <a:xfrm>
          <a:off x="14414500" y="17442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14325600" y="1759140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57786</xdr:rowOff>
    </xdr:from>
    <xdr:to>
      <xdr:col>81</xdr:col>
      <xdr:colOff>101600</xdr:colOff>
      <xdr:row>105</xdr:row>
      <xdr:rowOff>159386</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3578840" y="1765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111125</xdr:rowOff>
    </xdr:from>
    <xdr:to>
      <xdr:col>76</xdr:col>
      <xdr:colOff>165100</xdr:colOff>
      <xdr:row>105</xdr:row>
      <xdr:rowOff>41275</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12804140" y="175456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103505</xdr:rowOff>
    </xdr:from>
    <xdr:to>
      <xdr:col>72</xdr:col>
      <xdr:colOff>38100</xdr:colOff>
      <xdr:row>105</xdr:row>
      <xdr:rowOff>33655</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12029440" y="175380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147320</xdr:rowOff>
    </xdr:from>
    <xdr:to>
      <xdr:col>67</xdr:col>
      <xdr:colOff>101600</xdr:colOff>
      <xdr:row>105</xdr:row>
      <xdr:rowOff>77470</xdr:rowOff>
    </xdr:to>
    <xdr:sp macro="" textlink="">
      <xdr:nvSpPr>
        <xdr:cNvPr id="678" name="フローチャート: 判断 677">
          <a:extLst>
            <a:ext uri="{FF2B5EF4-FFF2-40B4-BE49-F238E27FC236}">
              <a16:creationId xmlns:a16="http://schemas.microsoft.com/office/drawing/2014/main" id="{00000000-0008-0000-0E00-0000A6020000}"/>
            </a:ext>
          </a:extLst>
        </xdr:cNvPr>
        <xdr:cNvSpPr/>
      </xdr:nvSpPr>
      <xdr:spPr>
        <a:xfrm>
          <a:off x="11231880" y="1758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36830</xdr:rowOff>
    </xdr:from>
    <xdr:to>
      <xdr:col>85</xdr:col>
      <xdr:colOff>177800</xdr:colOff>
      <xdr:row>107</xdr:row>
      <xdr:rowOff>138430</xdr:rowOff>
    </xdr:to>
    <xdr:sp macro="" textlink="">
      <xdr:nvSpPr>
        <xdr:cNvPr id="684" name="楕円 683">
          <a:extLst>
            <a:ext uri="{FF2B5EF4-FFF2-40B4-BE49-F238E27FC236}">
              <a16:creationId xmlns:a16="http://schemas.microsoft.com/office/drawing/2014/main" id="{00000000-0008-0000-0E00-0000AC020000}"/>
            </a:ext>
          </a:extLst>
        </xdr:cNvPr>
        <xdr:cNvSpPr/>
      </xdr:nvSpPr>
      <xdr:spPr>
        <a:xfrm>
          <a:off x="14325600" y="1797431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15257</xdr:rowOff>
    </xdr:from>
    <xdr:ext cx="405111" cy="259045"/>
    <xdr:sp macro="" textlink="">
      <xdr:nvSpPr>
        <xdr:cNvPr id="685" name="【公民館】&#10;有形固定資産減価償却率該当値テキスト">
          <a:extLst>
            <a:ext uri="{FF2B5EF4-FFF2-40B4-BE49-F238E27FC236}">
              <a16:creationId xmlns:a16="http://schemas.microsoft.com/office/drawing/2014/main" id="{00000000-0008-0000-0E00-0000AD020000}"/>
            </a:ext>
          </a:extLst>
        </xdr:cNvPr>
        <xdr:cNvSpPr txBox="1"/>
      </xdr:nvSpPr>
      <xdr:spPr>
        <a:xfrm>
          <a:off x="14414500" y="1795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8255</xdr:rowOff>
    </xdr:from>
    <xdr:to>
      <xdr:col>81</xdr:col>
      <xdr:colOff>101600</xdr:colOff>
      <xdr:row>107</xdr:row>
      <xdr:rowOff>109855</xdr:rowOff>
    </xdr:to>
    <xdr:sp macro="" textlink="">
      <xdr:nvSpPr>
        <xdr:cNvPr id="686" name="楕円 685">
          <a:extLst>
            <a:ext uri="{FF2B5EF4-FFF2-40B4-BE49-F238E27FC236}">
              <a16:creationId xmlns:a16="http://schemas.microsoft.com/office/drawing/2014/main" id="{00000000-0008-0000-0E00-0000AE020000}"/>
            </a:ext>
          </a:extLst>
        </xdr:cNvPr>
        <xdr:cNvSpPr/>
      </xdr:nvSpPr>
      <xdr:spPr>
        <a:xfrm>
          <a:off x="13578840" y="1794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59055</xdr:rowOff>
    </xdr:from>
    <xdr:to>
      <xdr:col>85</xdr:col>
      <xdr:colOff>127000</xdr:colOff>
      <xdr:row>107</xdr:row>
      <xdr:rowOff>87630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3629640" y="17996535"/>
          <a:ext cx="7467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151130</xdr:rowOff>
    </xdr:from>
    <xdr:to>
      <xdr:col>76</xdr:col>
      <xdr:colOff>165100</xdr:colOff>
      <xdr:row>107</xdr:row>
      <xdr:rowOff>81280</xdr:rowOff>
    </xdr:to>
    <xdr:sp macro="" textlink="">
      <xdr:nvSpPr>
        <xdr:cNvPr id="688" name="楕円 687">
          <a:extLst>
            <a:ext uri="{FF2B5EF4-FFF2-40B4-BE49-F238E27FC236}">
              <a16:creationId xmlns:a16="http://schemas.microsoft.com/office/drawing/2014/main" id="{00000000-0008-0000-0E00-0000B0020000}"/>
            </a:ext>
          </a:extLst>
        </xdr:cNvPr>
        <xdr:cNvSpPr/>
      </xdr:nvSpPr>
      <xdr:spPr>
        <a:xfrm>
          <a:off x="12804140" y="17920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30480</xdr:rowOff>
    </xdr:from>
    <xdr:to>
      <xdr:col>81</xdr:col>
      <xdr:colOff>50800</xdr:colOff>
      <xdr:row>107</xdr:row>
      <xdr:rowOff>59055</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2854940" y="17967960"/>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95886</xdr:rowOff>
    </xdr:from>
    <xdr:to>
      <xdr:col>72</xdr:col>
      <xdr:colOff>38100</xdr:colOff>
      <xdr:row>108</xdr:row>
      <xdr:rowOff>26036</xdr:rowOff>
    </xdr:to>
    <xdr:sp macro="" textlink="">
      <xdr:nvSpPr>
        <xdr:cNvPr id="690" name="楕円 689">
          <a:extLst>
            <a:ext uri="{FF2B5EF4-FFF2-40B4-BE49-F238E27FC236}">
              <a16:creationId xmlns:a16="http://schemas.microsoft.com/office/drawing/2014/main" id="{00000000-0008-0000-0E00-0000B2020000}"/>
            </a:ext>
          </a:extLst>
        </xdr:cNvPr>
        <xdr:cNvSpPr/>
      </xdr:nvSpPr>
      <xdr:spPr>
        <a:xfrm>
          <a:off x="12029440" y="180333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30480</xdr:rowOff>
    </xdr:from>
    <xdr:to>
      <xdr:col>76</xdr:col>
      <xdr:colOff>114300</xdr:colOff>
      <xdr:row>107</xdr:row>
      <xdr:rowOff>146686</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flipV="1">
          <a:off x="12072620" y="17967960"/>
          <a:ext cx="782320" cy="11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63500</xdr:rowOff>
    </xdr:from>
    <xdr:to>
      <xdr:col>67</xdr:col>
      <xdr:colOff>101600</xdr:colOff>
      <xdr:row>107</xdr:row>
      <xdr:rowOff>165100</xdr:rowOff>
    </xdr:to>
    <xdr:sp macro="" textlink="">
      <xdr:nvSpPr>
        <xdr:cNvPr id="692" name="楕円 691">
          <a:extLst>
            <a:ext uri="{FF2B5EF4-FFF2-40B4-BE49-F238E27FC236}">
              <a16:creationId xmlns:a16="http://schemas.microsoft.com/office/drawing/2014/main" id="{00000000-0008-0000-0E00-0000B4020000}"/>
            </a:ext>
          </a:extLst>
        </xdr:cNvPr>
        <xdr:cNvSpPr/>
      </xdr:nvSpPr>
      <xdr:spPr>
        <a:xfrm>
          <a:off x="1123188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114300</xdr:rowOff>
    </xdr:from>
    <xdr:to>
      <xdr:col>71</xdr:col>
      <xdr:colOff>177800</xdr:colOff>
      <xdr:row>107</xdr:row>
      <xdr:rowOff>146686</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1282680" y="18051780"/>
          <a:ext cx="78994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4463</xdr:rowOff>
    </xdr:from>
    <xdr:ext cx="405111" cy="259045"/>
    <xdr:sp macro="" textlink="">
      <xdr:nvSpPr>
        <xdr:cNvPr id="694" name="n_1aveValue【公民館】&#10;有形固定資産減価償却率">
          <a:extLst>
            <a:ext uri="{FF2B5EF4-FFF2-40B4-BE49-F238E27FC236}">
              <a16:creationId xmlns:a16="http://schemas.microsoft.com/office/drawing/2014/main" id="{00000000-0008-0000-0E00-0000B6020000}"/>
            </a:ext>
          </a:extLst>
        </xdr:cNvPr>
        <xdr:cNvSpPr txBox="1"/>
      </xdr:nvSpPr>
      <xdr:spPr>
        <a:xfrm>
          <a:off x="13437244" y="17439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57802</xdr:rowOff>
    </xdr:from>
    <xdr:ext cx="405111" cy="259045"/>
    <xdr:sp macro="" textlink="">
      <xdr:nvSpPr>
        <xdr:cNvPr id="695" name="n_2aveValue【公民館】&#10;有形固定資産減価償却率">
          <a:extLst>
            <a:ext uri="{FF2B5EF4-FFF2-40B4-BE49-F238E27FC236}">
              <a16:creationId xmlns:a16="http://schemas.microsoft.com/office/drawing/2014/main" id="{00000000-0008-0000-0E00-0000B7020000}"/>
            </a:ext>
          </a:extLst>
        </xdr:cNvPr>
        <xdr:cNvSpPr txBox="1"/>
      </xdr:nvSpPr>
      <xdr:spPr>
        <a:xfrm>
          <a:off x="12675244" y="1732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50182</xdr:rowOff>
    </xdr:from>
    <xdr:ext cx="405111" cy="259045"/>
    <xdr:sp macro="" textlink="">
      <xdr:nvSpPr>
        <xdr:cNvPr id="696" name="n_3aveValue【公民館】&#10;有形固定資産減価償却率">
          <a:extLst>
            <a:ext uri="{FF2B5EF4-FFF2-40B4-BE49-F238E27FC236}">
              <a16:creationId xmlns:a16="http://schemas.microsoft.com/office/drawing/2014/main" id="{00000000-0008-0000-0E00-0000B8020000}"/>
            </a:ext>
          </a:extLst>
        </xdr:cNvPr>
        <xdr:cNvSpPr txBox="1"/>
      </xdr:nvSpPr>
      <xdr:spPr>
        <a:xfrm>
          <a:off x="11900544" y="1731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93997</xdr:rowOff>
    </xdr:from>
    <xdr:ext cx="405111" cy="259045"/>
    <xdr:sp macro="" textlink="">
      <xdr:nvSpPr>
        <xdr:cNvPr id="697" name="n_4aveValue【公民館】&#10;有形固定資産減価償却率">
          <a:extLst>
            <a:ext uri="{FF2B5EF4-FFF2-40B4-BE49-F238E27FC236}">
              <a16:creationId xmlns:a16="http://schemas.microsoft.com/office/drawing/2014/main" id="{00000000-0008-0000-0E00-0000B9020000}"/>
            </a:ext>
          </a:extLst>
        </xdr:cNvPr>
        <xdr:cNvSpPr txBox="1"/>
      </xdr:nvSpPr>
      <xdr:spPr>
        <a:xfrm>
          <a:off x="11102984" y="1736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100982</xdr:rowOff>
    </xdr:from>
    <xdr:ext cx="405111" cy="259045"/>
    <xdr:sp macro="" textlink="">
      <xdr:nvSpPr>
        <xdr:cNvPr id="698" name="n_1mainValue【公民館】&#10;有形固定資産減価償却率">
          <a:extLst>
            <a:ext uri="{FF2B5EF4-FFF2-40B4-BE49-F238E27FC236}">
              <a16:creationId xmlns:a16="http://schemas.microsoft.com/office/drawing/2014/main" id="{00000000-0008-0000-0E00-0000BA020000}"/>
            </a:ext>
          </a:extLst>
        </xdr:cNvPr>
        <xdr:cNvSpPr txBox="1"/>
      </xdr:nvSpPr>
      <xdr:spPr>
        <a:xfrm>
          <a:off x="13437244" y="1803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72407</xdr:rowOff>
    </xdr:from>
    <xdr:ext cx="405111" cy="259045"/>
    <xdr:sp macro="" textlink="">
      <xdr:nvSpPr>
        <xdr:cNvPr id="699" name="n_2mainValue【公民館】&#10;有形固定資産減価償却率">
          <a:extLst>
            <a:ext uri="{FF2B5EF4-FFF2-40B4-BE49-F238E27FC236}">
              <a16:creationId xmlns:a16="http://schemas.microsoft.com/office/drawing/2014/main" id="{00000000-0008-0000-0E00-0000BB020000}"/>
            </a:ext>
          </a:extLst>
        </xdr:cNvPr>
        <xdr:cNvSpPr txBox="1"/>
      </xdr:nvSpPr>
      <xdr:spPr>
        <a:xfrm>
          <a:off x="12675244" y="1800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17163</xdr:rowOff>
    </xdr:from>
    <xdr:ext cx="405111" cy="259045"/>
    <xdr:sp macro="" textlink="">
      <xdr:nvSpPr>
        <xdr:cNvPr id="700" name="n_3mainValue【公民館】&#10;有形固定資産減価償却率">
          <a:extLst>
            <a:ext uri="{FF2B5EF4-FFF2-40B4-BE49-F238E27FC236}">
              <a16:creationId xmlns:a16="http://schemas.microsoft.com/office/drawing/2014/main" id="{00000000-0008-0000-0E00-0000BC020000}"/>
            </a:ext>
          </a:extLst>
        </xdr:cNvPr>
        <xdr:cNvSpPr txBox="1"/>
      </xdr:nvSpPr>
      <xdr:spPr>
        <a:xfrm>
          <a:off x="11900544" y="181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156227</xdr:rowOff>
    </xdr:from>
    <xdr:ext cx="405111" cy="259045"/>
    <xdr:sp macro="" textlink="">
      <xdr:nvSpPr>
        <xdr:cNvPr id="701" name="n_4mainValue【公民館】&#10;有形固定資産減価償却率">
          <a:extLst>
            <a:ext uri="{FF2B5EF4-FFF2-40B4-BE49-F238E27FC236}">
              <a16:creationId xmlns:a16="http://schemas.microsoft.com/office/drawing/2014/main" id="{00000000-0008-0000-0E00-0000BD020000}"/>
            </a:ext>
          </a:extLst>
        </xdr:cNvPr>
        <xdr:cNvSpPr txBox="1"/>
      </xdr:nvSpPr>
      <xdr:spPr>
        <a:xfrm>
          <a:off x="1110298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00000000-0008-0000-0E00-0000C4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00000000-0008-0000-0E00-0000C5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a:extLst>
            <a:ext uri="{FF2B5EF4-FFF2-40B4-BE49-F238E27FC236}">
              <a16:creationId xmlns:a16="http://schemas.microsoft.com/office/drawing/2014/main" id="{00000000-0008-0000-0E00-0000D4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flipV="1">
          <a:off x="19509104" y="16949547"/>
          <a:ext cx="0" cy="1286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726" name="【公民館】&#10;一人当たり面積最小値テキスト">
          <a:extLst>
            <a:ext uri="{FF2B5EF4-FFF2-40B4-BE49-F238E27FC236}">
              <a16:creationId xmlns:a16="http://schemas.microsoft.com/office/drawing/2014/main" id="{00000000-0008-0000-0E00-0000D6020000}"/>
            </a:ext>
          </a:extLst>
        </xdr:cNvPr>
        <xdr:cNvSpPr txBox="1"/>
      </xdr:nvSpPr>
      <xdr:spPr>
        <a:xfrm>
          <a:off x="19547840" y="1824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19443700" y="182363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728" name="【公民館】&#10;一人当たり面積最大値テキスト">
          <a:extLst>
            <a:ext uri="{FF2B5EF4-FFF2-40B4-BE49-F238E27FC236}">
              <a16:creationId xmlns:a16="http://schemas.microsoft.com/office/drawing/2014/main" id="{00000000-0008-0000-0E00-0000D8020000}"/>
            </a:ext>
          </a:extLst>
        </xdr:cNvPr>
        <xdr:cNvSpPr txBox="1"/>
      </xdr:nvSpPr>
      <xdr:spPr>
        <a:xfrm>
          <a:off x="19547840" y="16732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19443700" y="169495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134002</xdr:rowOff>
    </xdr:from>
    <xdr:ext cx="469744" cy="259045"/>
    <xdr:sp macro="" textlink="">
      <xdr:nvSpPr>
        <xdr:cNvPr id="730" name="【公民館】&#10;一人当たり面積平均値テキスト">
          <a:extLst>
            <a:ext uri="{FF2B5EF4-FFF2-40B4-BE49-F238E27FC236}">
              <a16:creationId xmlns:a16="http://schemas.microsoft.com/office/drawing/2014/main" id="{00000000-0008-0000-0E00-0000DA020000}"/>
            </a:ext>
          </a:extLst>
        </xdr:cNvPr>
        <xdr:cNvSpPr txBox="1"/>
      </xdr:nvSpPr>
      <xdr:spPr>
        <a:xfrm>
          <a:off x="19547840" y="17903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731" name="フローチャート: 判断 730">
          <a:extLst>
            <a:ext uri="{FF2B5EF4-FFF2-40B4-BE49-F238E27FC236}">
              <a16:creationId xmlns:a16="http://schemas.microsoft.com/office/drawing/2014/main" id="{00000000-0008-0000-0E00-0000DB020000}"/>
            </a:ext>
          </a:extLst>
        </xdr:cNvPr>
        <xdr:cNvSpPr/>
      </xdr:nvSpPr>
      <xdr:spPr>
        <a:xfrm>
          <a:off x="19458940" y="18048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115888</xdr:rowOff>
    </xdr:from>
    <xdr:to>
      <xdr:col>112</xdr:col>
      <xdr:colOff>38100</xdr:colOff>
      <xdr:row>108</xdr:row>
      <xdr:rowOff>46038</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18735040" y="180533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105220</xdr:rowOff>
    </xdr:from>
    <xdr:to>
      <xdr:col>107</xdr:col>
      <xdr:colOff>101600</xdr:colOff>
      <xdr:row>108</xdr:row>
      <xdr:rowOff>35370</xdr:rowOff>
    </xdr:to>
    <xdr:sp macro="" textlink="">
      <xdr:nvSpPr>
        <xdr:cNvPr id="733" name="フローチャート: 判断 732">
          <a:extLst>
            <a:ext uri="{FF2B5EF4-FFF2-40B4-BE49-F238E27FC236}">
              <a16:creationId xmlns:a16="http://schemas.microsoft.com/office/drawing/2014/main" id="{00000000-0008-0000-0E00-0000DD020000}"/>
            </a:ext>
          </a:extLst>
        </xdr:cNvPr>
        <xdr:cNvSpPr/>
      </xdr:nvSpPr>
      <xdr:spPr>
        <a:xfrm>
          <a:off x="17937480" y="18042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112458</xdr:rowOff>
    </xdr:from>
    <xdr:to>
      <xdr:col>102</xdr:col>
      <xdr:colOff>165100</xdr:colOff>
      <xdr:row>108</xdr:row>
      <xdr:rowOff>42608</xdr:rowOff>
    </xdr:to>
    <xdr:sp macro="" textlink="">
      <xdr:nvSpPr>
        <xdr:cNvPr id="734" name="フローチャート: 判断 733">
          <a:extLst>
            <a:ext uri="{FF2B5EF4-FFF2-40B4-BE49-F238E27FC236}">
              <a16:creationId xmlns:a16="http://schemas.microsoft.com/office/drawing/2014/main" id="{00000000-0008-0000-0E00-0000DE020000}"/>
            </a:ext>
          </a:extLst>
        </xdr:cNvPr>
        <xdr:cNvSpPr/>
      </xdr:nvSpPr>
      <xdr:spPr>
        <a:xfrm>
          <a:off x="17162780" y="180499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141033</xdr:rowOff>
    </xdr:from>
    <xdr:to>
      <xdr:col>98</xdr:col>
      <xdr:colOff>38100</xdr:colOff>
      <xdr:row>108</xdr:row>
      <xdr:rowOff>71183</xdr:rowOff>
    </xdr:to>
    <xdr:sp macro="" textlink="">
      <xdr:nvSpPr>
        <xdr:cNvPr id="735" name="フローチャート: 判断 734">
          <a:extLst>
            <a:ext uri="{FF2B5EF4-FFF2-40B4-BE49-F238E27FC236}">
              <a16:creationId xmlns:a16="http://schemas.microsoft.com/office/drawing/2014/main" id="{00000000-0008-0000-0E00-0000DF020000}"/>
            </a:ext>
          </a:extLst>
        </xdr:cNvPr>
        <xdr:cNvSpPr/>
      </xdr:nvSpPr>
      <xdr:spPr>
        <a:xfrm>
          <a:off x="16388080" y="180785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163894</xdr:rowOff>
    </xdr:from>
    <xdr:to>
      <xdr:col>116</xdr:col>
      <xdr:colOff>114300</xdr:colOff>
      <xdr:row>108</xdr:row>
      <xdr:rowOff>94044</xdr:rowOff>
    </xdr:to>
    <xdr:sp macro="" textlink="">
      <xdr:nvSpPr>
        <xdr:cNvPr id="741" name="楕円 740">
          <a:extLst>
            <a:ext uri="{FF2B5EF4-FFF2-40B4-BE49-F238E27FC236}">
              <a16:creationId xmlns:a16="http://schemas.microsoft.com/office/drawing/2014/main" id="{00000000-0008-0000-0E00-0000E5020000}"/>
            </a:ext>
          </a:extLst>
        </xdr:cNvPr>
        <xdr:cNvSpPr/>
      </xdr:nvSpPr>
      <xdr:spPr>
        <a:xfrm>
          <a:off x="19458940" y="181013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89553</xdr:rowOff>
    </xdr:from>
    <xdr:ext cx="469744" cy="259045"/>
    <xdr:sp macro="" textlink="">
      <xdr:nvSpPr>
        <xdr:cNvPr id="742" name="【公民館】&#10;一人当たり面積該当値テキスト">
          <a:extLst>
            <a:ext uri="{FF2B5EF4-FFF2-40B4-BE49-F238E27FC236}">
              <a16:creationId xmlns:a16="http://schemas.microsoft.com/office/drawing/2014/main" id="{00000000-0008-0000-0E00-0000E6020000}"/>
            </a:ext>
          </a:extLst>
        </xdr:cNvPr>
        <xdr:cNvSpPr txBox="1"/>
      </xdr:nvSpPr>
      <xdr:spPr>
        <a:xfrm>
          <a:off x="19547840" y="180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167894</xdr:rowOff>
    </xdr:from>
    <xdr:to>
      <xdr:col>112</xdr:col>
      <xdr:colOff>38100</xdr:colOff>
      <xdr:row>108</xdr:row>
      <xdr:rowOff>98044</xdr:rowOff>
    </xdr:to>
    <xdr:sp macro="" textlink="">
      <xdr:nvSpPr>
        <xdr:cNvPr id="743" name="楕円 742">
          <a:extLst>
            <a:ext uri="{FF2B5EF4-FFF2-40B4-BE49-F238E27FC236}">
              <a16:creationId xmlns:a16="http://schemas.microsoft.com/office/drawing/2014/main" id="{00000000-0008-0000-0E00-0000E7020000}"/>
            </a:ext>
          </a:extLst>
        </xdr:cNvPr>
        <xdr:cNvSpPr/>
      </xdr:nvSpPr>
      <xdr:spPr>
        <a:xfrm>
          <a:off x="18735040" y="181053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43244</xdr:rowOff>
    </xdr:from>
    <xdr:to>
      <xdr:col>116</xdr:col>
      <xdr:colOff>63500</xdr:colOff>
      <xdr:row>108</xdr:row>
      <xdr:rowOff>47244</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flipV="1">
          <a:off x="18778220" y="18148364"/>
          <a:ext cx="73152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170751</xdr:rowOff>
    </xdr:from>
    <xdr:to>
      <xdr:col>107</xdr:col>
      <xdr:colOff>101600</xdr:colOff>
      <xdr:row>108</xdr:row>
      <xdr:rowOff>100901</xdr:rowOff>
    </xdr:to>
    <xdr:sp macro="" textlink="">
      <xdr:nvSpPr>
        <xdr:cNvPr id="745" name="楕円 744">
          <a:extLst>
            <a:ext uri="{FF2B5EF4-FFF2-40B4-BE49-F238E27FC236}">
              <a16:creationId xmlns:a16="http://schemas.microsoft.com/office/drawing/2014/main" id="{00000000-0008-0000-0E00-0000E9020000}"/>
            </a:ext>
          </a:extLst>
        </xdr:cNvPr>
        <xdr:cNvSpPr/>
      </xdr:nvSpPr>
      <xdr:spPr>
        <a:xfrm>
          <a:off x="17937480" y="181082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47244</xdr:rowOff>
    </xdr:from>
    <xdr:to>
      <xdr:col>111</xdr:col>
      <xdr:colOff>177800</xdr:colOff>
      <xdr:row>108</xdr:row>
      <xdr:rowOff>50101</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flipV="1">
          <a:off x="17988280" y="18152364"/>
          <a:ext cx="78994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2921</xdr:rowOff>
    </xdr:from>
    <xdr:to>
      <xdr:col>102</xdr:col>
      <xdr:colOff>165100</xdr:colOff>
      <xdr:row>108</xdr:row>
      <xdr:rowOff>104521</xdr:rowOff>
    </xdr:to>
    <xdr:sp macro="" textlink="">
      <xdr:nvSpPr>
        <xdr:cNvPr id="747" name="楕円 746">
          <a:extLst>
            <a:ext uri="{FF2B5EF4-FFF2-40B4-BE49-F238E27FC236}">
              <a16:creationId xmlns:a16="http://schemas.microsoft.com/office/drawing/2014/main" id="{00000000-0008-0000-0E00-0000EB020000}"/>
            </a:ext>
          </a:extLst>
        </xdr:cNvPr>
        <xdr:cNvSpPr/>
      </xdr:nvSpPr>
      <xdr:spPr>
        <a:xfrm>
          <a:off x="17162780" y="1810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50101</xdr:rowOff>
    </xdr:from>
    <xdr:to>
      <xdr:col>107</xdr:col>
      <xdr:colOff>50800</xdr:colOff>
      <xdr:row>108</xdr:row>
      <xdr:rowOff>53721</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flipV="1">
          <a:off x="17213580" y="18155221"/>
          <a:ext cx="7747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64</xdr:rowOff>
    </xdr:from>
    <xdr:to>
      <xdr:col>98</xdr:col>
      <xdr:colOff>38100</xdr:colOff>
      <xdr:row>108</xdr:row>
      <xdr:rowOff>101664</xdr:rowOff>
    </xdr:to>
    <xdr:sp macro="" textlink="">
      <xdr:nvSpPr>
        <xdr:cNvPr id="749" name="楕円 748">
          <a:extLst>
            <a:ext uri="{FF2B5EF4-FFF2-40B4-BE49-F238E27FC236}">
              <a16:creationId xmlns:a16="http://schemas.microsoft.com/office/drawing/2014/main" id="{00000000-0008-0000-0E00-0000ED020000}"/>
            </a:ext>
          </a:extLst>
        </xdr:cNvPr>
        <xdr:cNvSpPr/>
      </xdr:nvSpPr>
      <xdr:spPr>
        <a:xfrm>
          <a:off x="16388080" y="181051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50864</xdr:rowOff>
    </xdr:from>
    <xdr:to>
      <xdr:col>102</xdr:col>
      <xdr:colOff>114300</xdr:colOff>
      <xdr:row>108</xdr:row>
      <xdr:rowOff>53721</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6431260" y="18155984"/>
          <a:ext cx="78232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62565</xdr:rowOff>
    </xdr:from>
    <xdr:ext cx="469744" cy="259045"/>
    <xdr:sp macro="" textlink="">
      <xdr:nvSpPr>
        <xdr:cNvPr id="751" name="n_1aveValue【公民館】&#10;一人当たり面積">
          <a:extLst>
            <a:ext uri="{FF2B5EF4-FFF2-40B4-BE49-F238E27FC236}">
              <a16:creationId xmlns:a16="http://schemas.microsoft.com/office/drawing/2014/main" id="{00000000-0008-0000-0E00-0000EF020000}"/>
            </a:ext>
          </a:extLst>
        </xdr:cNvPr>
        <xdr:cNvSpPr txBox="1"/>
      </xdr:nvSpPr>
      <xdr:spPr>
        <a:xfrm>
          <a:off x="18561127" y="1783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51897</xdr:rowOff>
    </xdr:from>
    <xdr:ext cx="469744" cy="259045"/>
    <xdr:sp macro="" textlink="">
      <xdr:nvSpPr>
        <xdr:cNvPr id="752" name="n_2aveValue【公民館】&#10;一人当たり面積">
          <a:extLst>
            <a:ext uri="{FF2B5EF4-FFF2-40B4-BE49-F238E27FC236}">
              <a16:creationId xmlns:a16="http://schemas.microsoft.com/office/drawing/2014/main" id="{00000000-0008-0000-0E00-0000F0020000}"/>
            </a:ext>
          </a:extLst>
        </xdr:cNvPr>
        <xdr:cNvSpPr txBox="1"/>
      </xdr:nvSpPr>
      <xdr:spPr>
        <a:xfrm>
          <a:off x="17776267" y="1782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59135</xdr:rowOff>
    </xdr:from>
    <xdr:ext cx="469744" cy="259045"/>
    <xdr:sp macro="" textlink="">
      <xdr:nvSpPr>
        <xdr:cNvPr id="753" name="n_3aveValue【公民館】&#10;一人当たり面積">
          <a:extLst>
            <a:ext uri="{FF2B5EF4-FFF2-40B4-BE49-F238E27FC236}">
              <a16:creationId xmlns:a16="http://schemas.microsoft.com/office/drawing/2014/main" id="{00000000-0008-0000-0E00-0000F1020000}"/>
            </a:ext>
          </a:extLst>
        </xdr:cNvPr>
        <xdr:cNvSpPr txBox="1"/>
      </xdr:nvSpPr>
      <xdr:spPr>
        <a:xfrm>
          <a:off x="17001567" y="1782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87710</xdr:rowOff>
    </xdr:from>
    <xdr:ext cx="469744" cy="259045"/>
    <xdr:sp macro="" textlink="">
      <xdr:nvSpPr>
        <xdr:cNvPr id="754" name="n_4aveValue【公民館】&#10;一人当たり面積">
          <a:extLst>
            <a:ext uri="{FF2B5EF4-FFF2-40B4-BE49-F238E27FC236}">
              <a16:creationId xmlns:a16="http://schemas.microsoft.com/office/drawing/2014/main" id="{00000000-0008-0000-0E00-0000F2020000}"/>
            </a:ext>
          </a:extLst>
        </xdr:cNvPr>
        <xdr:cNvSpPr txBox="1"/>
      </xdr:nvSpPr>
      <xdr:spPr>
        <a:xfrm>
          <a:off x="16226867" y="1785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89171</xdr:rowOff>
    </xdr:from>
    <xdr:ext cx="469744" cy="259045"/>
    <xdr:sp macro="" textlink="">
      <xdr:nvSpPr>
        <xdr:cNvPr id="755" name="n_1mainValue【公民館】&#10;一人当たり面積">
          <a:extLst>
            <a:ext uri="{FF2B5EF4-FFF2-40B4-BE49-F238E27FC236}">
              <a16:creationId xmlns:a16="http://schemas.microsoft.com/office/drawing/2014/main" id="{00000000-0008-0000-0E00-0000F3020000}"/>
            </a:ext>
          </a:extLst>
        </xdr:cNvPr>
        <xdr:cNvSpPr txBox="1"/>
      </xdr:nvSpPr>
      <xdr:spPr>
        <a:xfrm>
          <a:off x="18561127" y="1819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92028</xdr:rowOff>
    </xdr:from>
    <xdr:ext cx="469744" cy="259045"/>
    <xdr:sp macro="" textlink="">
      <xdr:nvSpPr>
        <xdr:cNvPr id="756" name="n_2mainValue【公民館】&#10;一人当たり面積">
          <a:extLst>
            <a:ext uri="{FF2B5EF4-FFF2-40B4-BE49-F238E27FC236}">
              <a16:creationId xmlns:a16="http://schemas.microsoft.com/office/drawing/2014/main" id="{00000000-0008-0000-0E00-0000F4020000}"/>
            </a:ext>
          </a:extLst>
        </xdr:cNvPr>
        <xdr:cNvSpPr txBox="1"/>
      </xdr:nvSpPr>
      <xdr:spPr>
        <a:xfrm>
          <a:off x="17776267" y="1819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95648</xdr:rowOff>
    </xdr:from>
    <xdr:ext cx="469744" cy="259045"/>
    <xdr:sp macro="" textlink="">
      <xdr:nvSpPr>
        <xdr:cNvPr id="757" name="n_3mainValue【公民館】&#10;一人当たり面積">
          <a:extLst>
            <a:ext uri="{FF2B5EF4-FFF2-40B4-BE49-F238E27FC236}">
              <a16:creationId xmlns:a16="http://schemas.microsoft.com/office/drawing/2014/main" id="{00000000-0008-0000-0E00-0000F5020000}"/>
            </a:ext>
          </a:extLst>
        </xdr:cNvPr>
        <xdr:cNvSpPr txBox="1"/>
      </xdr:nvSpPr>
      <xdr:spPr>
        <a:xfrm>
          <a:off x="17001567" y="1820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92791</xdr:rowOff>
    </xdr:from>
    <xdr:ext cx="469744" cy="259045"/>
    <xdr:sp macro="" textlink="">
      <xdr:nvSpPr>
        <xdr:cNvPr id="758" name="n_4mainValue【公民館】&#10;一人当たり面積">
          <a:extLst>
            <a:ext uri="{FF2B5EF4-FFF2-40B4-BE49-F238E27FC236}">
              <a16:creationId xmlns:a16="http://schemas.microsoft.com/office/drawing/2014/main" id="{00000000-0008-0000-0E00-0000F6020000}"/>
            </a:ext>
          </a:extLst>
        </xdr:cNvPr>
        <xdr:cNvSpPr txBox="1"/>
      </xdr:nvSpPr>
      <xdr:spPr>
        <a:xfrm>
          <a:off x="16226867" y="1819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00000000-0008-0000-0E00-0000F7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00000000-0008-0000-0E00-0000F8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分析表①における施設類型別有形固定資産減価償却率を見ると、主に道路、橋りょう、学校施設において年々上昇傾向にあり、老朽化が進んでいる。</a:t>
          </a:r>
        </a:p>
        <a:p>
          <a:r>
            <a:rPr kumimoji="1" lang="ja-JP" altLang="en-US" sz="1300">
              <a:latin typeface="ＭＳ Ｐゴシック" panose="020B0600070205080204" pitchFamily="50" charset="-128"/>
              <a:ea typeface="ＭＳ Ｐゴシック" panose="020B0600070205080204" pitchFamily="50" charset="-128"/>
            </a:rPr>
            <a:t>公営住宅については、優先順位を設け、年次的に改修に取り組んでいるところである。また、学校施設や公民館については、類似団体と比較しても大きく上回っていることから、将来的に除却又は更新等、適正化を進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2,941
2,915
199.18
4,217,149
3,970,517
224,174
2,427,855
4,196,128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27214</xdr:rowOff>
    </xdr:from>
    <xdr:to>
      <xdr:col>24</xdr:col>
      <xdr:colOff>62865</xdr:colOff>
      <xdr:row>41</xdr:row>
      <xdr:rowOff>58238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086225" y="5726974"/>
          <a:ext cx="0" cy="1204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124960" y="693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020820" y="69314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145341</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124960" y="5509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27214</xdr:rowOff>
    </xdr:from>
    <xdr:to>
      <xdr:col>24</xdr:col>
      <xdr:colOff>152400</xdr:colOff>
      <xdr:row>34</xdr:row>
      <xdr:rowOff>27214</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020820" y="5726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64605</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124960" y="6099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41728</xdr:rowOff>
    </xdr:from>
    <xdr:to>
      <xdr:col>24</xdr:col>
      <xdr:colOff>114300</xdr:colOff>
      <xdr:row>37</xdr:row>
      <xdr:rowOff>143328</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036060" y="624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312160" y="64283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170724</xdr:rowOff>
    </xdr:from>
    <xdr:to>
      <xdr:col>15</xdr:col>
      <xdr:colOff>101600</xdr:colOff>
      <xdr:row>38</xdr:row>
      <xdr:rowOff>100874</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514600" y="63734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156028</xdr:rowOff>
    </xdr:from>
    <xdr:to>
      <xdr:col>10</xdr:col>
      <xdr:colOff>165100</xdr:colOff>
      <xdr:row>38</xdr:row>
      <xdr:rowOff>86178</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739900" y="63587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121739</xdr:rowOff>
    </xdr:from>
    <xdr:to>
      <xdr:col>6</xdr:col>
      <xdr:colOff>38100</xdr:colOff>
      <xdr:row>38</xdr:row>
      <xdr:rowOff>51888</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965200" y="6324419"/>
          <a:ext cx="7874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157662</xdr:rowOff>
    </xdr:from>
    <xdr:to>
      <xdr:col>24</xdr:col>
      <xdr:colOff>114300</xdr:colOff>
      <xdr:row>40</xdr:row>
      <xdr:rowOff>87812</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036060" y="66956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136089</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124960"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89081</xdr:rowOff>
    </xdr:from>
    <xdr:to>
      <xdr:col>20</xdr:col>
      <xdr:colOff>38100</xdr:colOff>
      <xdr:row>40</xdr:row>
      <xdr:rowOff>19231</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312160" y="66270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139881</xdr:rowOff>
    </xdr:from>
    <xdr:to>
      <xdr:col>24</xdr:col>
      <xdr:colOff>63500</xdr:colOff>
      <xdr:row>40</xdr:row>
      <xdr:rowOff>37012</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355340" y="6677841"/>
          <a:ext cx="73152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20501</xdr:rowOff>
    </xdr:from>
    <xdr:to>
      <xdr:col>15</xdr:col>
      <xdr:colOff>101600</xdr:colOff>
      <xdr:row>39</xdr:row>
      <xdr:rowOff>122101</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514600" y="655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71301</xdr:rowOff>
    </xdr:from>
    <xdr:to>
      <xdr:col>19</xdr:col>
      <xdr:colOff>177800</xdr:colOff>
      <xdr:row>39</xdr:row>
      <xdr:rowOff>139881</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565400" y="6609261"/>
          <a:ext cx="78994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123372</xdr:rowOff>
    </xdr:from>
    <xdr:to>
      <xdr:col>10</xdr:col>
      <xdr:colOff>165100</xdr:colOff>
      <xdr:row>39</xdr:row>
      <xdr:rowOff>53522</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739900" y="64936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2722</xdr:rowOff>
    </xdr:from>
    <xdr:to>
      <xdr:col>15</xdr:col>
      <xdr:colOff>50800</xdr:colOff>
      <xdr:row>39</xdr:row>
      <xdr:rowOff>71301</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1790700" y="6540682"/>
          <a:ext cx="7747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157661</xdr:rowOff>
    </xdr:from>
    <xdr:to>
      <xdr:col>6</xdr:col>
      <xdr:colOff>38100</xdr:colOff>
      <xdr:row>38</xdr:row>
      <xdr:rowOff>87812</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965200" y="6360341"/>
          <a:ext cx="7874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37012</xdr:rowOff>
    </xdr:from>
    <xdr:to>
      <xdr:col>10</xdr:col>
      <xdr:colOff>114300</xdr:colOff>
      <xdr:row>39</xdr:row>
      <xdr:rowOff>2722</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008380" y="6407332"/>
          <a:ext cx="78232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4734</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170564" y="620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117401</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38570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102705</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611004" y="613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68416</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836304" y="610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10358</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170564" y="6715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113228</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385704" y="665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44649</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611004" y="658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78939</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836304" y="644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41</xdr:row>
      <xdr:rowOff>60960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9219565" y="56883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64787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92583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60960</xdr:rowOff>
    </xdr:from>
    <xdr:to>
      <xdr:col>55</xdr:col>
      <xdr:colOff>88900</xdr:colOff>
      <xdr:row>41</xdr:row>
      <xdr:rowOff>60960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9154160" y="6934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9258300" y="546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9154160" y="5688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57167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9258300" y="6259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78740</xdr:rowOff>
    </xdr:from>
    <xdr:to>
      <xdr:col>55</xdr:col>
      <xdr:colOff>50800</xdr:colOff>
      <xdr:row>38</xdr:row>
      <xdr:rowOff>8890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9192260" y="62814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xdr:rowOff>
    </xdr:from>
    <xdr:to>
      <xdr:col>50</xdr:col>
      <xdr:colOff>165100</xdr:colOff>
      <xdr:row>38</xdr:row>
      <xdr:rowOff>115570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8445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78740</xdr:rowOff>
    </xdr:from>
    <xdr:to>
      <xdr:col>46</xdr:col>
      <xdr:colOff>38100</xdr:colOff>
      <xdr:row>38</xdr:row>
      <xdr:rowOff>8890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7670800" y="62814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71120</xdr:rowOff>
    </xdr:from>
    <xdr:to>
      <xdr:col>41</xdr:col>
      <xdr:colOff>101600</xdr:colOff>
      <xdr:row>38</xdr:row>
      <xdr:rowOff>1270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6873240" y="627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xdr:rowOff>
    </xdr:from>
    <xdr:to>
      <xdr:col>36</xdr:col>
      <xdr:colOff>165100</xdr:colOff>
      <xdr:row>38</xdr:row>
      <xdr:rowOff>107950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09854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101600</xdr:rowOff>
    </xdr:from>
    <xdr:to>
      <xdr:col>55</xdr:col>
      <xdr:colOff>50800</xdr:colOff>
      <xdr:row>35</xdr:row>
      <xdr:rowOff>31750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192260" y="5801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124477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9258300" y="56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147320</xdr:rowOff>
    </xdr:from>
    <xdr:to>
      <xdr:col>50</xdr:col>
      <xdr:colOff>165100</xdr:colOff>
      <xdr:row>35</xdr:row>
      <xdr:rowOff>77470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445500" y="5847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152400</xdr:rowOff>
    </xdr:from>
    <xdr:to>
      <xdr:col>55</xdr:col>
      <xdr:colOff>0</xdr:colOff>
      <xdr:row>35</xdr:row>
      <xdr:rowOff>26670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8496300" y="5852160"/>
          <a:ext cx="7239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6350</xdr:rowOff>
    </xdr:from>
    <xdr:to>
      <xdr:col>46</xdr:col>
      <xdr:colOff>38100</xdr:colOff>
      <xdr:row>35</xdr:row>
      <xdr:rowOff>107950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670800" y="58737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26670</xdr:rowOff>
    </xdr:from>
    <xdr:to>
      <xdr:col>50</xdr:col>
      <xdr:colOff>114300</xdr:colOff>
      <xdr:row>35</xdr:row>
      <xdr:rowOff>57150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7713980" y="5894070"/>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52070</xdr:rowOff>
    </xdr:from>
    <xdr:to>
      <xdr:col>41</xdr:col>
      <xdr:colOff>101600</xdr:colOff>
      <xdr:row>35</xdr:row>
      <xdr:rowOff>153670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87324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57150</xdr:rowOff>
    </xdr:from>
    <xdr:to>
      <xdr:col>45</xdr:col>
      <xdr:colOff>177800</xdr:colOff>
      <xdr:row>35</xdr:row>
      <xdr:rowOff>102870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924040" y="5924550"/>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82550</xdr:rowOff>
    </xdr:from>
    <xdr:to>
      <xdr:col>36</xdr:col>
      <xdr:colOff>165100</xdr:colOff>
      <xdr:row>36</xdr:row>
      <xdr:rowOff>12700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098540" y="5949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102870</xdr:rowOff>
    </xdr:from>
    <xdr:to>
      <xdr:col>41</xdr:col>
      <xdr:colOff>50800</xdr:colOff>
      <xdr:row>35</xdr:row>
      <xdr:rowOff>133350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6149340" y="5970270"/>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106697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8271587" y="647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7509587" y="637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163847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67120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99077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5937327" y="646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93997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8271587" y="562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124477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7509587" y="56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170197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6712027" y="570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29227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5937327" y="57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086225" y="939001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124960" y="91690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020820" y="93900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124960" y="100391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036060" y="101839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4717</xdr:rowOff>
    </xdr:from>
    <xdr:to>
      <xdr:col>20</xdr:col>
      <xdr:colOff>38100</xdr:colOff>
      <xdr:row>60</xdr:row>
      <xdr:rowOff>106317</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312160" y="100631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135346</xdr:rowOff>
    </xdr:from>
    <xdr:to>
      <xdr:col>15</xdr:col>
      <xdr:colOff>101600</xdr:colOff>
      <xdr:row>62</xdr:row>
      <xdr:rowOff>65496</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514600" y="103613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123916</xdr:rowOff>
    </xdr:from>
    <xdr:to>
      <xdr:col>10</xdr:col>
      <xdr:colOff>165100</xdr:colOff>
      <xdr:row>62</xdr:row>
      <xdr:rowOff>54066</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739900" y="10349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141877</xdr:rowOff>
    </xdr:from>
    <xdr:to>
      <xdr:col>6</xdr:col>
      <xdr:colOff>38100</xdr:colOff>
      <xdr:row>62</xdr:row>
      <xdr:rowOff>72027</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965200" y="103679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036060" y="102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2739</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124960" y="1022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42273</xdr:rowOff>
    </xdr:from>
    <xdr:to>
      <xdr:col>20</xdr:col>
      <xdr:colOff>38100</xdr:colOff>
      <xdr:row>61</xdr:row>
      <xdr:rowOff>143873</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312160" y="102683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75112</xdr:rowOff>
    </xdr:from>
    <xdr:to>
      <xdr:col>24</xdr:col>
      <xdr:colOff>63500</xdr:colOff>
      <xdr:row>61</xdr:row>
      <xdr:rowOff>93073</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flipV="1">
          <a:off x="3355340" y="10301152"/>
          <a:ext cx="73152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14515</xdr:rowOff>
    </xdr:from>
    <xdr:to>
      <xdr:col>15</xdr:col>
      <xdr:colOff>101600</xdr:colOff>
      <xdr:row>61</xdr:row>
      <xdr:rowOff>116115</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514600" y="1024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65315</xdr:rowOff>
    </xdr:from>
    <xdr:to>
      <xdr:col>19</xdr:col>
      <xdr:colOff>177800</xdr:colOff>
      <xdr:row>61</xdr:row>
      <xdr:rowOff>93073</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565400" y="10291355"/>
          <a:ext cx="78994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156573</xdr:rowOff>
    </xdr:from>
    <xdr:to>
      <xdr:col>10</xdr:col>
      <xdr:colOff>165100</xdr:colOff>
      <xdr:row>61</xdr:row>
      <xdr:rowOff>86723</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739900" y="102149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35923</xdr:rowOff>
    </xdr:from>
    <xdr:to>
      <xdr:col>15</xdr:col>
      <xdr:colOff>50800</xdr:colOff>
      <xdr:row>61</xdr:row>
      <xdr:rowOff>65315</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1790700" y="10261963"/>
          <a:ext cx="7747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4717</xdr:rowOff>
    </xdr:from>
    <xdr:to>
      <xdr:col>6</xdr:col>
      <xdr:colOff>38100</xdr:colOff>
      <xdr:row>64</xdr:row>
      <xdr:rowOff>106317</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965200" y="107336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35923</xdr:rowOff>
    </xdr:from>
    <xdr:to>
      <xdr:col>10</xdr:col>
      <xdr:colOff>114300</xdr:colOff>
      <xdr:row>64</xdr:row>
      <xdr:rowOff>55517</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flipV="1">
          <a:off x="1008380" y="10261963"/>
          <a:ext cx="782320" cy="5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122844</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170564" y="98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56623</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385704" y="10450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45193</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611004" y="1043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88554</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83630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135000</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170564" y="10361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132642</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385704" y="10023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103250</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611004" y="9994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97444</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836304" y="10826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5364041" y="96990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5364041" y="9249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536404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00000000-0008-0000-0F00-0000E4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flipV="1">
          <a:off x="9219565" y="9307616"/>
          <a:ext cx="0" cy="1420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230" name="【体育館・プール】&#10;一人当たり面積最小値テキスト">
          <a:extLst>
            <a:ext uri="{FF2B5EF4-FFF2-40B4-BE49-F238E27FC236}">
              <a16:creationId xmlns:a16="http://schemas.microsoft.com/office/drawing/2014/main" id="{00000000-0008-0000-0F00-0000E6000000}"/>
            </a:ext>
          </a:extLst>
        </xdr:cNvPr>
        <xdr:cNvSpPr txBox="1"/>
      </xdr:nvSpPr>
      <xdr:spPr>
        <a:xfrm>
          <a:off x="9258300" y="1073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9154160" y="10728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232" name="【体育館・プール】&#10;一人当たり面積最大値テキスト">
          <a:extLst>
            <a:ext uri="{FF2B5EF4-FFF2-40B4-BE49-F238E27FC236}">
              <a16:creationId xmlns:a16="http://schemas.microsoft.com/office/drawing/2014/main" id="{00000000-0008-0000-0F00-0000E8000000}"/>
            </a:ext>
          </a:extLst>
        </xdr:cNvPr>
        <xdr:cNvSpPr txBox="1"/>
      </xdr:nvSpPr>
      <xdr:spPr>
        <a:xfrm>
          <a:off x="9258300" y="908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9154160" y="93076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154946</xdr:rowOff>
    </xdr:from>
    <xdr:ext cx="469744" cy="259045"/>
    <xdr:sp macro="" textlink="">
      <xdr:nvSpPr>
        <xdr:cNvPr id="234" name="【体育館・プール】&#10;一人当たり面積平均値テキスト">
          <a:extLst>
            <a:ext uri="{FF2B5EF4-FFF2-40B4-BE49-F238E27FC236}">
              <a16:creationId xmlns:a16="http://schemas.microsoft.com/office/drawing/2014/main" id="{00000000-0008-0000-0F00-0000EA000000}"/>
            </a:ext>
          </a:extLst>
        </xdr:cNvPr>
        <xdr:cNvSpPr txBox="1"/>
      </xdr:nvSpPr>
      <xdr:spPr>
        <a:xfrm>
          <a:off x="9258300" y="10548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9192260" y="105663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29027</xdr:rowOff>
    </xdr:from>
    <xdr:to>
      <xdr:col>50</xdr:col>
      <xdr:colOff>165100</xdr:colOff>
      <xdr:row>63</xdr:row>
      <xdr:rowOff>130627</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445500" y="1059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34056</xdr:rowOff>
    </xdr:from>
    <xdr:to>
      <xdr:col>46</xdr:col>
      <xdr:colOff>38100</xdr:colOff>
      <xdr:row>63</xdr:row>
      <xdr:rowOff>135656</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7670800" y="105953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21620</xdr:rowOff>
    </xdr:from>
    <xdr:to>
      <xdr:col>41</xdr:col>
      <xdr:colOff>101600</xdr:colOff>
      <xdr:row>63</xdr:row>
      <xdr:rowOff>123220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873240" y="1058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45852</xdr:rowOff>
    </xdr:from>
    <xdr:to>
      <xdr:col>36</xdr:col>
      <xdr:colOff>165100</xdr:colOff>
      <xdr:row>63</xdr:row>
      <xdr:rowOff>147452</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6098540" y="1060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40</xdr:rowOff>
    </xdr:from>
    <xdr:to>
      <xdr:col>55</xdr:col>
      <xdr:colOff>50800</xdr:colOff>
      <xdr:row>63</xdr:row>
      <xdr:rowOff>101640</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9192260" y="105613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130867</xdr:rowOff>
    </xdr:from>
    <xdr:ext cx="469744" cy="259045"/>
    <xdr:sp macro="" textlink="">
      <xdr:nvSpPr>
        <xdr:cNvPr id="246" name="【体育館・プール】&#10;一人当たり面積該当値テキスト">
          <a:extLst>
            <a:ext uri="{FF2B5EF4-FFF2-40B4-BE49-F238E27FC236}">
              <a16:creationId xmlns:a16="http://schemas.microsoft.com/office/drawing/2014/main" id="{00000000-0008-0000-0F00-0000F6000000}"/>
            </a:ext>
          </a:extLst>
        </xdr:cNvPr>
        <xdr:cNvSpPr txBox="1"/>
      </xdr:nvSpPr>
      <xdr:spPr>
        <a:xfrm>
          <a:off x="9258300" y="1035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4338</xdr:rowOff>
    </xdr:from>
    <xdr:to>
      <xdr:col>50</xdr:col>
      <xdr:colOff>165100</xdr:colOff>
      <xdr:row>63</xdr:row>
      <xdr:rowOff>105938</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8445500" y="1056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50840</xdr:rowOff>
    </xdr:from>
    <xdr:to>
      <xdr:col>55</xdr:col>
      <xdr:colOff>0</xdr:colOff>
      <xdr:row>63</xdr:row>
      <xdr:rowOff>55138</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8496300" y="10612160"/>
          <a:ext cx="7239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7448</xdr:rowOff>
    </xdr:from>
    <xdr:to>
      <xdr:col>46</xdr:col>
      <xdr:colOff>38100</xdr:colOff>
      <xdr:row>63</xdr:row>
      <xdr:rowOff>109048</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7670800" y="105687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55138</xdr:rowOff>
    </xdr:from>
    <xdr:to>
      <xdr:col>50</xdr:col>
      <xdr:colOff>114300</xdr:colOff>
      <xdr:row>63</xdr:row>
      <xdr:rowOff>58248</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7713980" y="10616458"/>
          <a:ext cx="78232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11196</xdr:rowOff>
    </xdr:from>
    <xdr:to>
      <xdr:col>41</xdr:col>
      <xdr:colOff>101600</xdr:colOff>
      <xdr:row>63</xdr:row>
      <xdr:rowOff>112796</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6873240" y="1057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58248</xdr:rowOff>
    </xdr:from>
    <xdr:to>
      <xdr:col>45</xdr:col>
      <xdr:colOff>177800</xdr:colOff>
      <xdr:row>63</xdr:row>
      <xdr:rowOff>61996</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6924040" y="10619568"/>
          <a:ext cx="78994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37531</xdr:rowOff>
    </xdr:from>
    <xdr:to>
      <xdr:col>36</xdr:col>
      <xdr:colOff>165100</xdr:colOff>
      <xdr:row>63</xdr:row>
      <xdr:rowOff>139131</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6098540" y="1059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61996</xdr:rowOff>
    </xdr:from>
    <xdr:to>
      <xdr:col>41</xdr:col>
      <xdr:colOff>50800</xdr:colOff>
      <xdr:row>63</xdr:row>
      <xdr:rowOff>88331</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6149340" y="10623316"/>
          <a:ext cx="7747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121754</xdr:rowOff>
    </xdr:from>
    <xdr:ext cx="469744" cy="259045"/>
    <xdr:sp macro="" textlink="">
      <xdr:nvSpPr>
        <xdr:cNvPr id="255" name="n_1aveValue【体育館・プール】&#10;一人当たり面積">
          <a:extLst>
            <a:ext uri="{FF2B5EF4-FFF2-40B4-BE49-F238E27FC236}">
              <a16:creationId xmlns:a16="http://schemas.microsoft.com/office/drawing/2014/main" id="{00000000-0008-0000-0F00-0000FF000000}"/>
            </a:ext>
          </a:extLst>
        </xdr:cNvPr>
        <xdr:cNvSpPr txBox="1"/>
      </xdr:nvSpPr>
      <xdr:spPr>
        <a:xfrm>
          <a:off x="8271587" y="1068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126783</xdr:rowOff>
    </xdr:from>
    <xdr:ext cx="469744" cy="259045"/>
    <xdr:sp macro="" textlink="">
      <xdr:nvSpPr>
        <xdr:cNvPr id="256" name="n_2aveValue【体育館・プール】&#10;一人当たり面積">
          <a:extLst>
            <a:ext uri="{FF2B5EF4-FFF2-40B4-BE49-F238E27FC236}">
              <a16:creationId xmlns:a16="http://schemas.microsoft.com/office/drawing/2014/main" id="{00000000-0008-0000-0F00-000000010000}"/>
            </a:ext>
          </a:extLst>
        </xdr:cNvPr>
        <xdr:cNvSpPr txBox="1"/>
      </xdr:nvSpPr>
      <xdr:spPr>
        <a:xfrm>
          <a:off x="7509587" y="1068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114347</xdr:rowOff>
    </xdr:from>
    <xdr:ext cx="469744" cy="259045"/>
    <xdr:sp macro="" textlink="">
      <xdr:nvSpPr>
        <xdr:cNvPr id="257" name="n_3aveValue【体育館・プール】&#10;一人当たり面積">
          <a:extLst>
            <a:ext uri="{FF2B5EF4-FFF2-40B4-BE49-F238E27FC236}">
              <a16:creationId xmlns:a16="http://schemas.microsoft.com/office/drawing/2014/main" id="{00000000-0008-0000-0F00-000001010000}"/>
            </a:ext>
          </a:extLst>
        </xdr:cNvPr>
        <xdr:cNvSpPr txBox="1"/>
      </xdr:nvSpPr>
      <xdr:spPr>
        <a:xfrm>
          <a:off x="6712027" y="1067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138579</xdr:rowOff>
    </xdr:from>
    <xdr:ext cx="469744" cy="259045"/>
    <xdr:sp macro="" textlink="">
      <xdr:nvSpPr>
        <xdr:cNvPr id="258" name="n_4aveValue【体育館・プール】&#10;一人当たり面積">
          <a:extLst>
            <a:ext uri="{FF2B5EF4-FFF2-40B4-BE49-F238E27FC236}">
              <a16:creationId xmlns:a16="http://schemas.microsoft.com/office/drawing/2014/main" id="{00000000-0008-0000-0F00-000002010000}"/>
            </a:ext>
          </a:extLst>
        </xdr:cNvPr>
        <xdr:cNvSpPr txBox="1"/>
      </xdr:nvSpPr>
      <xdr:spPr>
        <a:xfrm>
          <a:off x="5937327" y="1069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122465</xdr:rowOff>
    </xdr:from>
    <xdr:ext cx="469744" cy="259045"/>
    <xdr:sp macro="" textlink="">
      <xdr:nvSpPr>
        <xdr:cNvPr id="259" name="n_1mainValue【体育館・プール】&#10;一人当たり面積">
          <a:extLst>
            <a:ext uri="{FF2B5EF4-FFF2-40B4-BE49-F238E27FC236}">
              <a16:creationId xmlns:a16="http://schemas.microsoft.com/office/drawing/2014/main" id="{00000000-0008-0000-0F00-000003010000}"/>
            </a:ext>
          </a:extLst>
        </xdr:cNvPr>
        <xdr:cNvSpPr txBox="1"/>
      </xdr:nvSpPr>
      <xdr:spPr>
        <a:xfrm>
          <a:off x="8271587" y="1034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125575</xdr:rowOff>
    </xdr:from>
    <xdr:ext cx="469744" cy="259045"/>
    <xdr:sp macro="" textlink="">
      <xdr:nvSpPr>
        <xdr:cNvPr id="260" name="n_2mainValue【体育館・プール】&#10;一人当たり面積">
          <a:extLst>
            <a:ext uri="{FF2B5EF4-FFF2-40B4-BE49-F238E27FC236}">
              <a16:creationId xmlns:a16="http://schemas.microsoft.com/office/drawing/2014/main" id="{00000000-0008-0000-0F00-000004010000}"/>
            </a:ext>
          </a:extLst>
        </xdr:cNvPr>
        <xdr:cNvSpPr txBox="1"/>
      </xdr:nvSpPr>
      <xdr:spPr>
        <a:xfrm>
          <a:off x="7509587" y="1035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129323</xdr:rowOff>
    </xdr:from>
    <xdr:ext cx="469744" cy="259045"/>
    <xdr:sp macro="" textlink="">
      <xdr:nvSpPr>
        <xdr:cNvPr id="261" name="n_3mainValue【体育館・プール】&#10;一人当たり面積">
          <a:extLst>
            <a:ext uri="{FF2B5EF4-FFF2-40B4-BE49-F238E27FC236}">
              <a16:creationId xmlns:a16="http://schemas.microsoft.com/office/drawing/2014/main" id="{00000000-0008-0000-0F00-000005010000}"/>
            </a:ext>
          </a:extLst>
        </xdr:cNvPr>
        <xdr:cNvSpPr txBox="1"/>
      </xdr:nvSpPr>
      <xdr:spPr>
        <a:xfrm>
          <a:off x="6712027" y="103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155658</xdr:rowOff>
    </xdr:from>
    <xdr:ext cx="469744" cy="259045"/>
    <xdr:sp macro="" textlink="">
      <xdr:nvSpPr>
        <xdr:cNvPr id="262" name="n_4mainValue【体育館・プール】&#10;一人当たり面積">
          <a:extLst>
            <a:ext uri="{FF2B5EF4-FFF2-40B4-BE49-F238E27FC236}">
              <a16:creationId xmlns:a16="http://schemas.microsoft.com/office/drawing/2014/main" id="{00000000-0008-0000-0F00-000006010000}"/>
            </a:ext>
          </a:extLst>
        </xdr:cNvPr>
        <xdr:cNvSpPr txBox="1"/>
      </xdr:nvSpPr>
      <xdr:spPr>
        <a:xfrm>
          <a:off x="5937327" y="1038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00000000-0008-0000-0F00-00001F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flipV="1">
          <a:off x="4086225" y="13014960"/>
          <a:ext cx="0" cy="157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福祉施設】&#10;有形固定資産減価償却率最小値テキスト">
          <a:extLst>
            <a:ext uri="{FF2B5EF4-FFF2-40B4-BE49-F238E27FC236}">
              <a16:creationId xmlns:a16="http://schemas.microsoft.com/office/drawing/2014/main" id="{00000000-0008-0000-0F00-000021010000}"/>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291" name="【福祉施設】&#10;有形固定資産減価償却率最大値テキスト">
          <a:extLst>
            <a:ext uri="{FF2B5EF4-FFF2-40B4-BE49-F238E27FC236}">
              <a16:creationId xmlns:a16="http://schemas.microsoft.com/office/drawing/2014/main" id="{00000000-0008-0000-0F00-000023010000}"/>
            </a:ext>
          </a:extLst>
        </xdr:cNvPr>
        <xdr:cNvSpPr txBox="1"/>
      </xdr:nvSpPr>
      <xdr:spPr>
        <a:xfrm>
          <a:off x="4124960" y="12793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020820" y="13014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95085</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00000000-0008-0000-0F00-000025010000}"/>
            </a:ext>
          </a:extLst>
        </xdr:cNvPr>
        <xdr:cNvSpPr txBox="1"/>
      </xdr:nvSpPr>
      <xdr:spPr>
        <a:xfrm>
          <a:off x="4124960" y="13673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4036060" y="138186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8527</xdr:rowOff>
    </xdr:from>
    <xdr:to>
      <xdr:col>20</xdr:col>
      <xdr:colOff>38100</xdr:colOff>
      <xdr:row>82</xdr:row>
      <xdr:rowOff>110127</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3312160" y="137550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251460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160382</xdr:rowOff>
    </xdr:from>
    <xdr:to>
      <xdr:col>10</xdr:col>
      <xdr:colOff>165100</xdr:colOff>
      <xdr:row>82</xdr:row>
      <xdr:rowOff>90532</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739900" y="137392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145687</xdr:rowOff>
    </xdr:from>
    <xdr:to>
      <xdr:col>6</xdr:col>
      <xdr:colOff>38100</xdr:colOff>
      <xdr:row>82</xdr:row>
      <xdr:rowOff>75837</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965200" y="137245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122827</xdr:rowOff>
    </xdr:from>
    <xdr:to>
      <xdr:col>24</xdr:col>
      <xdr:colOff>114300</xdr:colOff>
      <xdr:row>84</xdr:row>
      <xdr:rowOff>52977</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4036060" y="140369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101254</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00000000-0008-0000-0F00-000031010000}"/>
            </a:ext>
          </a:extLst>
        </xdr:cNvPr>
        <xdr:cNvSpPr txBox="1"/>
      </xdr:nvSpPr>
      <xdr:spPr>
        <a:xfrm>
          <a:off x="4124960" y="14015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85271</xdr:rowOff>
    </xdr:from>
    <xdr:to>
      <xdr:col>20</xdr:col>
      <xdr:colOff>38100</xdr:colOff>
      <xdr:row>84</xdr:row>
      <xdr:rowOff>15421</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3312160" y="139993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136071</xdr:rowOff>
    </xdr:from>
    <xdr:to>
      <xdr:col>24</xdr:col>
      <xdr:colOff>63500</xdr:colOff>
      <xdr:row>84</xdr:row>
      <xdr:rowOff>2177</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3355340" y="14050191"/>
          <a:ext cx="73152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168548</xdr:rowOff>
    </xdr:from>
    <xdr:to>
      <xdr:col>15</xdr:col>
      <xdr:colOff>101600</xdr:colOff>
      <xdr:row>84</xdr:row>
      <xdr:rowOff>98698</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2514600" y="140826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136071</xdr:rowOff>
    </xdr:from>
    <xdr:to>
      <xdr:col>19</xdr:col>
      <xdr:colOff>177800</xdr:colOff>
      <xdr:row>84</xdr:row>
      <xdr:rowOff>47898</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flipV="1">
          <a:off x="2565400" y="14050191"/>
          <a:ext cx="789940" cy="7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130992</xdr:rowOff>
    </xdr:from>
    <xdr:to>
      <xdr:col>10</xdr:col>
      <xdr:colOff>165100</xdr:colOff>
      <xdr:row>84</xdr:row>
      <xdr:rowOff>61142</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739900" y="140451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10342</xdr:rowOff>
    </xdr:from>
    <xdr:to>
      <xdr:col>15</xdr:col>
      <xdr:colOff>50800</xdr:colOff>
      <xdr:row>84</xdr:row>
      <xdr:rowOff>47898</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790700" y="14092102"/>
          <a:ext cx="7747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119562</xdr:rowOff>
    </xdr:from>
    <xdr:to>
      <xdr:col>6</xdr:col>
      <xdr:colOff>38100</xdr:colOff>
      <xdr:row>84</xdr:row>
      <xdr:rowOff>49712</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965200" y="140336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170362</xdr:rowOff>
    </xdr:from>
    <xdr:to>
      <xdr:col>10</xdr:col>
      <xdr:colOff>114300</xdr:colOff>
      <xdr:row>84</xdr:row>
      <xdr:rowOff>10342</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008380" y="14084482"/>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126654</xdr:rowOff>
    </xdr:from>
    <xdr:ext cx="405111" cy="259045"/>
    <xdr:sp macro="" textlink="">
      <xdr:nvSpPr>
        <xdr:cNvPr id="314" name="n_1aveValue【福祉施設】&#10;有形固定資産減価償却率">
          <a:extLst>
            <a:ext uri="{FF2B5EF4-FFF2-40B4-BE49-F238E27FC236}">
              <a16:creationId xmlns:a16="http://schemas.microsoft.com/office/drawing/2014/main" id="{00000000-0008-0000-0F00-00003A010000}"/>
            </a:ext>
          </a:extLst>
        </xdr:cNvPr>
        <xdr:cNvSpPr txBox="1"/>
      </xdr:nvSpPr>
      <xdr:spPr>
        <a:xfrm>
          <a:off x="3170564" y="13537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151147</xdr:rowOff>
    </xdr:from>
    <xdr:ext cx="405111" cy="259045"/>
    <xdr:sp macro="" textlink="">
      <xdr:nvSpPr>
        <xdr:cNvPr id="315" name="n_2aveValue【福祉施設】&#10;有形固定資産減価償却率">
          <a:extLst>
            <a:ext uri="{FF2B5EF4-FFF2-40B4-BE49-F238E27FC236}">
              <a16:creationId xmlns:a16="http://schemas.microsoft.com/office/drawing/2014/main" id="{00000000-0008-0000-0F00-00003B010000}"/>
            </a:ext>
          </a:extLst>
        </xdr:cNvPr>
        <xdr:cNvSpPr txBox="1"/>
      </xdr:nvSpPr>
      <xdr:spPr>
        <a:xfrm>
          <a:off x="238570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107059</xdr:rowOff>
    </xdr:from>
    <xdr:ext cx="405111" cy="259045"/>
    <xdr:sp macro="" textlink="">
      <xdr:nvSpPr>
        <xdr:cNvPr id="316" name="n_3aveValue【福祉施設】&#10;有形固定資産減価償却率">
          <a:extLst>
            <a:ext uri="{FF2B5EF4-FFF2-40B4-BE49-F238E27FC236}">
              <a16:creationId xmlns:a16="http://schemas.microsoft.com/office/drawing/2014/main" id="{00000000-0008-0000-0F00-00003C010000}"/>
            </a:ext>
          </a:extLst>
        </xdr:cNvPr>
        <xdr:cNvSpPr txBox="1"/>
      </xdr:nvSpPr>
      <xdr:spPr>
        <a:xfrm>
          <a:off x="1611004" y="13518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92364</xdr:rowOff>
    </xdr:from>
    <xdr:ext cx="405111" cy="259045"/>
    <xdr:sp macro="" textlink="">
      <xdr:nvSpPr>
        <xdr:cNvPr id="317" name="n_4aveValue【福祉施設】&#10;有形固定資産減価償却率">
          <a:extLst>
            <a:ext uri="{FF2B5EF4-FFF2-40B4-BE49-F238E27FC236}">
              <a16:creationId xmlns:a16="http://schemas.microsoft.com/office/drawing/2014/main" id="{00000000-0008-0000-0F00-00003D010000}"/>
            </a:ext>
          </a:extLst>
        </xdr:cNvPr>
        <xdr:cNvSpPr txBox="1"/>
      </xdr:nvSpPr>
      <xdr:spPr>
        <a:xfrm>
          <a:off x="836304" y="1350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6548</xdr:rowOff>
    </xdr:from>
    <xdr:ext cx="405111" cy="259045"/>
    <xdr:sp macro="" textlink="">
      <xdr:nvSpPr>
        <xdr:cNvPr id="318" name="n_1mainValue【福祉施設】&#10;有形固定資産減価償却率">
          <a:extLst>
            <a:ext uri="{FF2B5EF4-FFF2-40B4-BE49-F238E27FC236}">
              <a16:creationId xmlns:a16="http://schemas.microsoft.com/office/drawing/2014/main" id="{00000000-0008-0000-0F00-00003E010000}"/>
            </a:ext>
          </a:extLst>
        </xdr:cNvPr>
        <xdr:cNvSpPr txBox="1"/>
      </xdr:nvSpPr>
      <xdr:spPr>
        <a:xfrm>
          <a:off x="3170564" y="1408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89825</xdr:rowOff>
    </xdr:from>
    <xdr:ext cx="405111" cy="259045"/>
    <xdr:sp macro="" textlink="">
      <xdr:nvSpPr>
        <xdr:cNvPr id="319" name="n_2mainValue【福祉施設】&#10;有形固定資産減価償却率">
          <a:extLst>
            <a:ext uri="{FF2B5EF4-FFF2-40B4-BE49-F238E27FC236}">
              <a16:creationId xmlns:a16="http://schemas.microsoft.com/office/drawing/2014/main" id="{00000000-0008-0000-0F00-00003F010000}"/>
            </a:ext>
          </a:extLst>
        </xdr:cNvPr>
        <xdr:cNvSpPr txBox="1"/>
      </xdr:nvSpPr>
      <xdr:spPr>
        <a:xfrm>
          <a:off x="2385704" y="14171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52269</xdr:rowOff>
    </xdr:from>
    <xdr:ext cx="405111" cy="259045"/>
    <xdr:sp macro="" textlink="">
      <xdr:nvSpPr>
        <xdr:cNvPr id="320" name="n_3mainValue【福祉施設】&#10;有形固定資産減価償却率">
          <a:extLst>
            <a:ext uri="{FF2B5EF4-FFF2-40B4-BE49-F238E27FC236}">
              <a16:creationId xmlns:a16="http://schemas.microsoft.com/office/drawing/2014/main" id="{00000000-0008-0000-0F00-000040010000}"/>
            </a:ext>
          </a:extLst>
        </xdr:cNvPr>
        <xdr:cNvSpPr txBox="1"/>
      </xdr:nvSpPr>
      <xdr:spPr>
        <a:xfrm>
          <a:off x="1611004" y="14134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40839</xdr:rowOff>
    </xdr:from>
    <xdr:ext cx="405111" cy="259045"/>
    <xdr:sp macro="" textlink="">
      <xdr:nvSpPr>
        <xdr:cNvPr id="321" name="n_4mainValue【福祉施設】&#10;有形固定資産減価償却率">
          <a:extLst>
            <a:ext uri="{FF2B5EF4-FFF2-40B4-BE49-F238E27FC236}">
              <a16:creationId xmlns:a16="http://schemas.microsoft.com/office/drawing/2014/main" id="{00000000-0008-0000-0F00-000041010000}"/>
            </a:ext>
          </a:extLst>
        </xdr:cNvPr>
        <xdr:cNvSpPr txBox="1"/>
      </xdr:nvSpPr>
      <xdr:spPr>
        <a:xfrm>
          <a:off x="836304" y="1412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00000000-0008-0000-0F00-000056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flipV="1">
          <a:off x="9219565" y="13043535"/>
          <a:ext cx="0" cy="140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344" name="【福祉施設】&#10;一人当たり面積最小値テキスト">
          <a:extLst>
            <a:ext uri="{FF2B5EF4-FFF2-40B4-BE49-F238E27FC236}">
              <a16:creationId xmlns:a16="http://schemas.microsoft.com/office/drawing/2014/main" id="{00000000-0008-0000-0F00-000058010000}"/>
            </a:ext>
          </a:extLst>
        </xdr:cNvPr>
        <xdr:cNvSpPr txBox="1"/>
      </xdr:nvSpPr>
      <xdr:spPr>
        <a:xfrm>
          <a:off x="9258300" y="1445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9154160" y="144466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346" name="【福祉施設】&#10;一人当たり面積最大値テキスト">
          <a:extLst>
            <a:ext uri="{FF2B5EF4-FFF2-40B4-BE49-F238E27FC236}">
              <a16:creationId xmlns:a16="http://schemas.microsoft.com/office/drawing/2014/main" id="{00000000-0008-0000-0F00-00005A010000}"/>
            </a:ext>
          </a:extLst>
        </xdr:cNvPr>
        <xdr:cNvSpPr txBox="1"/>
      </xdr:nvSpPr>
      <xdr:spPr>
        <a:xfrm>
          <a:off x="9258300" y="1282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9154160" y="13043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145178</xdr:rowOff>
    </xdr:from>
    <xdr:ext cx="469744" cy="259045"/>
    <xdr:sp macro="" textlink="">
      <xdr:nvSpPr>
        <xdr:cNvPr id="348" name="【福祉施設】&#10;一人当たり面積平均値テキスト">
          <a:extLst>
            <a:ext uri="{FF2B5EF4-FFF2-40B4-BE49-F238E27FC236}">
              <a16:creationId xmlns:a16="http://schemas.microsoft.com/office/drawing/2014/main" id="{00000000-0008-0000-0F00-00005C010000}"/>
            </a:ext>
          </a:extLst>
        </xdr:cNvPr>
        <xdr:cNvSpPr txBox="1"/>
      </xdr:nvSpPr>
      <xdr:spPr>
        <a:xfrm>
          <a:off x="9258300" y="14226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9192260" y="142485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8445500" y="142224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132004</xdr:rowOff>
    </xdr:from>
    <xdr:to>
      <xdr:col>46</xdr:col>
      <xdr:colOff>38100</xdr:colOff>
      <xdr:row>85</xdr:row>
      <xdr:rowOff>62154</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7670800" y="142137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131090</xdr:rowOff>
    </xdr:from>
    <xdr:to>
      <xdr:col>41</xdr:col>
      <xdr:colOff>101600</xdr:colOff>
      <xdr:row>85</xdr:row>
      <xdr:rowOff>61240</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6873240" y="14212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167666</xdr:rowOff>
    </xdr:from>
    <xdr:to>
      <xdr:col>36</xdr:col>
      <xdr:colOff>165100</xdr:colOff>
      <xdr:row>85</xdr:row>
      <xdr:rowOff>97816</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6098540" y="142494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163094</xdr:rowOff>
    </xdr:from>
    <xdr:to>
      <xdr:col>55</xdr:col>
      <xdr:colOff>50800</xdr:colOff>
      <xdr:row>84</xdr:row>
      <xdr:rowOff>93244</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9192260" y="140772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14521</xdr:rowOff>
    </xdr:from>
    <xdr:ext cx="469744" cy="259045"/>
    <xdr:sp macro="" textlink="">
      <xdr:nvSpPr>
        <xdr:cNvPr id="360" name="【福祉施設】&#10;一人当たり面積該当値テキスト">
          <a:extLst>
            <a:ext uri="{FF2B5EF4-FFF2-40B4-BE49-F238E27FC236}">
              <a16:creationId xmlns:a16="http://schemas.microsoft.com/office/drawing/2014/main" id="{00000000-0008-0000-0F00-000068010000}"/>
            </a:ext>
          </a:extLst>
        </xdr:cNvPr>
        <xdr:cNvSpPr txBox="1"/>
      </xdr:nvSpPr>
      <xdr:spPr>
        <a:xfrm>
          <a:off x="9258300" y="1392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3530</xdr:rowOff>
    </xdr:from>
    <xdr:to>
      <xdr:col>50</xdr:col>
      <xdr:colOff>165100</xdr:colOff>
      <xdr:row>84</xdr:row>
      <xdr:rowOff>105130</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8445500" y="1408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42444</xdr:rowOff>
    </xdr:from>
    <xdr:to>
      <xdr:col>55</xdr:col>
      <xdr:colOff>0</xdr:colOff>
      <xdr:row>84</xdr:row>
      <xdr:rowOff>54330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8496300" y="14124204"/>
          <a:ext cx="7239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97028</xdr:rowOff>
    </xdr:from>
    <xdr:to>
      <xdr:col>46</xdr:col>
      <xdr:colOff>38100</xdr:colOff>
      <xdr:row>84</xdr:row>
      <xdr:rowOff>27178</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7670800" y="140111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147828</xdr:rowOff>
    </xdr:from>
    <xdr:to>
      <xdr:col>50</xdr:col>
      <xdr:colOff>114300</xdr:colOff>
      <xdr:row>84</xdr:row>
      <xdr:rowOff>54330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7713980" y="14061948"/>
          <a:ext cx="782320" cy="7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111888</xdr:rowOff>
    </xdr:from>
    <xdr:to>
      <xdr:col>41</xdr:col>
      <xdr:colOff>101600</xdr:colOff>
      <xdr:row>84</xdr:row>
      <xdr:rowOff>42038</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6873240" y="140260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147828</xdr:rowOff>
    </xdr:from>
    <xdr:to>
      <xdr:col>45</xdr:col>
      <xdr:colOff>177800</xdr:colOff>
      <xdr:row>83</xdr:row>
      <xdr:rowOff>162688</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6924040" y="14061948"/>
          <a:ext cx="78994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97713</xdr:rowOff>
    </xdr:from>
    <xdr:to>
      <xdr:col>36</xdr:col>
      <xdr:colOff>165100</xdr:colOff>
      <xdr:row>84</xdr:row>
      <xdr:rowOff>27863</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6098540" y="140118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148513</xdr:rowOff>
    </xdr:from>
    <xdr:to>
      <xdr:col>41</xdr:col>
      <xdr:colOff>50800</xdr:colOff>
      <xdr:row>83</xdr:row>
      <xdr:rowOff>162688</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6149340" y="14062633"/>
          <a:ext cx="774700" cy="1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61968</xdr:rowOff>
    </xdr:from>
    <xdr:ext cx="469744" cy="259045"/>
    <xdr:sp macro="" textlink="">
      <xdr:nvSpPr>
        <xdr:cNvPr id="369" name="n_1aveValue【福祉施設】&#10;一人当たり面積">
          <a:extLst>
            <a:ext uri="{FF2B5EF4-FFF2-40B4-BE49-F238E27FC236}">
              <a16:creationId xmlns:a16="http://schemas.microsoft.com/office/drawing/2014/main" id="{00000000-0008-0000-0F00-000071010000}"/>
            </a:ext>
          </a:extLst>
        </xdr:cNvPr>
        <xdr:cNvSpPr txBox="1"/>
      </xdr:nvSpPr>
      <xdr:spPr>
        <a:xfrm>
          <a:off x="8271587" y="143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53281</xdr:rowOff>
    </xdr:from>
    <xdr:ext cx="469744" cy="259045"/>
    <xdr:sp macro="" textlink="">
      <xdr:nvSpPr>
        <xdr:cNvPr id="370" name="n_2aveValue【福祉施設】&#10;一人当たり面積">
          <a:extLst>
            <a:ext uri="{FF2B5EF4-FFF2-40B4-BE49-F238E27FC236}">
              <a16:creationId xmlns:a16="http://schemas.microsoft.com/office/drawing/2014/main" id="{00000000-0008-0000-0F00-000072010000}"/>
            </a:ext>
          </a:extLst>
        </xdr:cNvPr>
        <xdr:cNvSpPr txBox="1"/>
      </xdr:nvSpPr>
      <xdr:spPr>
        <a:xfrm>
          <a:off x="7509587" y="1430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52367</xdr:rowOff>
    </xdr:from>
    <xdr:ext cx="469744" cy="259045"/>
    <xdr:sp macro="" textlink="">
      <xdr:nvSpPr>
        <xdr:cNvPr id="371" name="n_3aveValue【福祉施設】&#10;一人当たり面積">
          <a:extLst>
            <a:ext uri="{FF2B5EF4-FFF2-40B4-BE49-F238E27FC236}">
              <a16:creationId xmlns:a16="http://schemas.microsoft.com/office/drawing/2014/main" id="{00000000-0008-0000-0F00-000073010000}"/>
            </a:ext>
          </a:extLst>
        </xdr:cNvPr>
        <xdr:cNvSpPr txBox="1"/>
      </xdr:nvSpPr>
      <xdr:spPr>
        <a:xfrm>
          <a:off x="6712027" y="1430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88943</xdr:rowOff>
    </xdr:from>
    <xdr:ext cx="469744" cy="259045"/>
    <xdr:sp macro="" textlink="">
      <xdr:nvSpPr>
        <xdr:cNvPr id="372" name="n_4aveValue【福祉施設】&#10;一人当たり面積">
          <a:extLst>
            <a:ext uri="{FF2B5EF4-FFF2-40B4-BE49-F238E27FC236}">
              <a16:creationId xmlns:a16="http://schemas.microsoft.com/office/drawing/2014/main" id="{00000000-0008-0000-0F00-000074010000}"/>
            </a:ext>
          </a:extLst>
        </xdr:cNvPr>
        <xdr:cNvSpPr txBox="1"/>
      </xdr:nvSpPr>
      <xdr:spPr>
        <a:xfrm>
          <a:off x="5937327" y="1433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121657</xdr:rowOff>
    </xdr:from>
    <xdr:ext cx="469744" cy="259045"/>
    <xdr:sp macro="" textlink="">
      <xdr:nvSpPr>
        <xdr:cNvPr id="373" name="n_1mainValue【福祉施設】&#10;一人当たり面積">
          <a:extLst>
            <a:ext uri="{FF2B5EF4-FFF2-40B4-BE49-F238E27FC236}">
              <a16:creationId xmlns:a16="http://schemas.microsoft.com/office/drawing/2014/main" id="{00000000-0008-0000-0F00-000075010000}"/>
            </a:ext>
          </a:extLst>
        </xdr:cNvPr>
        <xdr:cNvSpPr txBox="1"/>
      </xdr:nvSpPr>
      <xdr:spPr>
        <a:xfrm>
          <a:off x="8271587" y="1386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43705</xdr:rowOff>
    </xdr:from>
    <xdr:ext cx="469744" cy="259045"/>
    <xdr:sp macro="" textlink="">
      <xdr:nvSpPr>
        <xdr:cNvPr id="374" name="n_2mainValue【福祉施設】&#10;一人当たり面積">
          <a:extLst>
            <a:ext uri="{FF2B5EF4-FFF2-40B4-BE49-F238E27FC236}">
              <a16:creationId xmlns:a16="http://schemas.microsoft.com/office/drawing/2014/main" id="{00000000-0008-0000-0F00-000076010000}"/>
            </a:ext>
          </a:extLst>
        </xdr:cNvPr>
        <xdr:cNvSpPr txBox="1"/>
      </xdr:nvSpPr>
      <xdr:spPr>
        <a:xfrm>
          <a:off x="7509587" y="1379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58565</xdr:rowOff>
    </xdr:from>
    <xdr:ext cx="469744" cy="259045"/>
    <xdr:sp macro="" textlink="">
      <xdr:nvSpPr>
        <xdr:cNvPr id="375" name="n_3mainValue【福祉施設】&#10;一人当たり面積">
          <a:extLst>
            <a:ext uri="{FF2B5EF4-FFF2-40B4-BE49-F238E27FC236}">
              <a16:creationId xmlns:a16="http://schemas.microsoft.com/office/drawing/2014/main" id="{00000000-0008-0000-0F00-000077010000}"/>
            </a:ext>
          </a:extLst>
        </xdr:cNvPr>
        <xdr:cNvSpPr txBox="1"/>
      </xdr:nvSpPr>
      <xdr:spPr>
        <a:xfrm>
          <a:off x="6712027" y="1380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44390</xdr:rowOff>
    </xdr:from>
    <xdr:ext cx="469744" cy="259045"/>
    <xdr:sp macro="" textlink="">
      <xdr:nvSpPr>
        <xdr:cNvPr id="376" name="n_4mainValue【福祉施設】&#10;一人当たり面積">
          <a:extLst>
            <a:ext uri="{FF2B5EF4-FFF2-40B4-BE49-F238E27FC236}">
              <a16:creationId xmlns:a16="http://schemas.microsoft.com/office/drawing/2014/main" id="{00000000-0008-0000-0F00-000078010000}"/>
            </a:ext>
          </a:extLst>
        </xdr:cNvPr>
        <xdr:cNvSpPr txBox="1"/>
      </xdr:nvSpPr>
      <xdr:spPr>
        <a:xfrm>
          <a:off x="5937327" y="1379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00000000-0008-0000-0F00-0000A1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flipV="1">
          <a:off x="14375764" y="5590359"/>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419" name="【一般廃棄物処理施設】&#10;有形固定資産減価償却率最小値テキスト">
          <a:extLst>
            <a:ext uri="{FF2B5EF4-FFF2-40B4-BE49-F238E27FC236}">
              <a16:creationId xmlns:a16="http://schemas.microsoft.com/office/drawing/2014/main" id="{00000000-0008-0000-0F00-0000A3010000}"/>
            </a:ext>
          </a:extLst>
        </xdr:cNvPr>
        <xdr:cNvSpPr txBox="1"/>
      </xdr:nvSpPr>
      <xdr:spPr>
        <a:xfrm>
          <a:off x="144145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4287500" y="71040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421" name="【一般廃棄物処理施設】&#10;有形固定資産減価償却率最大値テキスト">
          <a:extLst>
            <a:ext uri="{FF2B5EF4-FFF2-40B4-BE49-F238E27FC236}">
              <a16:creationId xmlns:a16="http://schemas.microsoft.com/office/drawing/2014/main" id="{00000000-0008-0000-0F00-0000A5010000}"/>
            </a:ext>
          </a:extLst>
        </xdr:cNvPr>
        <xdr:cNvSpPr txBox="1"/>
      </xdr:nvSpPr>
      <xdr:spPr>
        <a:xfrm>
          <a:off x="14414500" y="53693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4287500" y="55903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00000000-0008-0000-0F00-0000A7010000}"/>
            </a:ext>
          </a:extLst>
        </xdr:cNvPr>
        <xdr:cNvSpPr txBox="1"/>
      </xdr:nvSpPr>
      <xdr:spPr>
        <a:xfrm>
          <a:off x="14414500" y="6307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14325600" y="632931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134801</xdr:rowOff>
    </xdr:from>
    <xdr:to>
      <xdr:col>81</xdr:col>
      <xdr:colOff>101600</xdr:colOff>
      <xdr:row>37</xdr:row>
      <xdr:rowOff>64951</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13578840" y="61698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7439</xdr:rowOff>
    </xdr:from>
    <xdr:to>
      <xdr:col>76</xdr:col>
      <xdr:colOff>165100</xdr:colOff>
      <xdr:row>37</xdr:row>
      <xdr:rowOff>109039</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2804140" y="621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121739</xdr:rowOff>
    </xdr:from>
    <xdr:to>
      <xdr:col>72</xdr:col>
      <xdr:colOff>38100</xdr:colOff>
      <xdr:row>37</xdr:row>
      <xdr:rowOff>51889</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2029440" y="61567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87449</xdr:rowOff>
    </xdr:from>
    <xdr:to>
      <xdr:col>67</xdr:col>
      <xdr:colOff>101600</xdr:colOff>
      <xdr:row>38</xdr:row>
      <xdr:rowOff>17599</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1231880" y="62901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157661</xdr:rowOff>
    </xdr:from>
    <xdr:to>
      <xdr:col>85</xdr:col>
      <xdr:colOff>177800</xdr:colOff>
      <xdr:row>35</xdr:row>
      <xdr:rowOff>87811</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14325600" y="585742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9088</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id="{00000000-0008-0000-0F00-0000B3010000}"/>
            </a:ext>
          </a:extLst>
        </xdr:cNvPr>
        <xdr:cNvSpPr txBox="1"/>
      </xdr:nvSpPr>
      <xdr:spPr>
        <a:xfrm>
          <a:off x="14414500" y="5708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103777</xdr:rowOff>
    </xdr:from>
    <xdr:to>
      <xdr:col>81</xdr:col>
      <xdr:colOff>101600</xdr:colOff>
      <xdr:row>35</xdr:row>
      <xdr:rowOff>33927</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13578840" y="58035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154577</xdr:rowOff>
    </xdr:from>
    <xdr:to>
      <xdr:col>85</xdr:col>
      <xdr:colOff>127000</xdr:colOff>
      <xdr:row>35</xdr:row>
      <xdr:rowOff>37011</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3629640" y="5854337"/>
          <a:ext cx="74676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49893</xdr:rowOff>
    </xdr:from>
    <xdr:to>
      <xdr:col>76</xdr:col>
      <xdr:colOff>165100</xdr:colOff>
      <xdr:row>34</xdr:row>
      <xdr:rowOff>151493</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12804140" y="574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100693</xdr:rowOff>
    </xdr:from>
    <xdr:to>
      <xdr:col>81</xdr:col>
      <xdr:colOff>50800</xdr:colOff>
      <xdr:row>34</xdr:row>
      <xdr:rowOff>154577</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2854940" y="5800453"/>
          <a:ext cx="7747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167458</xdr:rowOff>
    </xdr:from>
    <xdr:to>
      <xdr:col>72</xdr:col>
      <xdr:colOff>38100</xdr:colOff>
      <xdr:row>34</xdr:row>
      <xdr:rowOff>97608</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12029440" y="56995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46808</xdr:rowOff>
    </xdr:from>
    <xdr:to>
      <xdr:col>76</xdr:col>
      <xdr:colOff>114300</xdr:colOff>
      <xdr:row>34</xdr:row>
      <xdr:rowOff>100693</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2072620" y="5746568"/>
          <a:ext cx="78232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113574</xdr:rowOff>
    </xdr:from>
    <xdr:to>
      <xdr:col>67</xdr:col>
      <xdr:colOff>101600</xdr:colOff>
      <xdr:row>34</xdr:row>
      <xdr:rowOff>43724</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11231880" y="56456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164374</xdr:rowOff>
    </xdr:from>
    <xdr:to>
      <xdr:col>71</xdr:col>
      <xdr:colOff>177800</xdr:colOff>
      <xdr:row>34</xdr:row>
      <xdr:rowOff>46808</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1282680" y="5696494"/>
          <a:ext cx="78994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56078</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00000000-0008-0000-0F00-0000BC010000}"/>
            </a:ext>
          </a:extLst>
        </xdr:cNvPr>
        <xdr:cNvSpPr txBox="1"/>
      </xdr:nvSpPr>
      <xdr:spPr>
        <a:xfrm>
          <a:off x="13437244" y="6258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100166</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id="{00000000-0008-0000-0F00-0000BD010000}"/>
            </a:ext>
          </a:extLst>
        </xdr:cNvPr>
        <xdr:cNvSpPr txBox="1"/>
      </xdr:nvSpPr>
      <xdr:spPr>
        <a:xfrm>
          <a:off x="12675244" y="6302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43016</xdr:rowOff>
    </xdr:from>
    <xdr:ext cx="405111" cy="259045"/>
    <xdr:sp macro="" textlink="">
      <xdr:nvSpPr>
        <xdr:cNvPr id="446" name="n_3aveValue【一般廃棄物処理施設】&#10;有形固定資産減価償却率">
          <a:extLst>
            <a:ext uri="{FF2B5EF4-FFF2-40B4-BE49-F238E27FC236}">
              <a16:creationId xmlns:a16="http://schemas.microsoft.com/office/drawing/2014/main" id="{00000000-0008-0000-0F00-0000BE010000}"/>
            </a:ext>
          </a:extLst>
        </xdr:cNvPr>
        <xdr:cNvSpPr txBox="1"/>
      </xdr:nvSpPr>
      <xdr:spPr>
        <a:xfrm>
          <a:off x="11900544" y="6245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8726</xdr:rowOff>
    </xdr:from>
    <xdr:ext cx="405111" cy="259045"/>
    <xdr:sp macro="" textlink="">
      <xdr:nvSpPr>
        <xdr:cNvPr id="447" name="n_4aveValue【一般廃棄物処理施設】&#10;有形固定資産減価償却率">
          <a:extLst>
            <a:ext uri="{FF2B5EF4-FFF2-40B4-BE49-F238E27FC236}">
              <a16:creationId xmlns:a16="http://schemas.microsoft.com/office/drawing/2014/main" id="{00000000-0008-0000-0F00-0000BF010000}"/>
            </a:ext>
          </a:extLst>
        </xdr:cNvPr>
        <xdr:cNvSpPr txBox="1"/>
      </xdr:nvSpPr>
      <xdr:spPr>
        <a:xfrm>
          <a:off x="11102984" y="6379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50454</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id="{00000000-0008-0000-0F00-0000C0010000}"/>
            </a:ext>
          </a:extLst>
        </xdr:cNvPr>
        <xdr:cNvSpPr txBox="1"/>
      </xdr:nvSpPr>
      <xdr:spPr>
        <a:xfrm>
          <a:off x="13437244" y="5582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168020</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00000000-0008-0000-0F00-0000C1010000}"/>
            </a:ext>
          </a:extLst>
        </xdr:cNvPr>
        <xdr:cNvSpPr txBox="1"/>
      </xdr:nvSpPr>
      <xdr:spPr>
        <a:xfrm>
          <a:off x="12675244" y="553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114135</xdr:rowOff>
    </xdr:from>
    <xdr:ext cx="405111" cy="259045"/>
    <xdr:sp macro="" textlink="">
      <xdr:nvSpPr>
        <xdr:cNvPr id="450" name="n_3mainValue【一般廃棄物処理施設】&#10;有形固定資産減価償却率">
          <a:extLst>
            <a:ext uri="{FF2B5EF4-FFF2-40B4-BE49-F238E27FC236}">
              <a16:creationId xmlns:a16="http://schemas.microsoft.com/office/drawing/2014/main" id="{00000000-0008-0000-0F00-0000C2010000}"/>
            </a:ext>
          </a:extLst>
        </xdr:cNvPr>
        <xdr:cNvSpPr txBox="1"/>
      </xdr:nvSpPr>
      <xdr:spPr>
        <a:xfrm>
          <a:off x="11900544" y="5478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32</xdr:row>
      <xdr:rowOff>60251</xdr:rowOff>
    </xdr:from>
    <xdr:ext cx="340478" cy="259045"/>
    <xdr:sp macro="" textlink="">
      <xdr:nvSpPr>
        <xdr:cNvPr id="451" name="n_4mainValue【一般廃棄物処理施設】&#10;有形固定資産減価償却率">
          <a:extLst>
            <a:ext uri="{FF2B5EF4-FFF2-40B4-BE49-F238E27FC236}">
              <a16:creationId xmlns:a16="http://schemas.microsoft.com/office/drawing/2014/main" id="{00000000-0008-0000-0F00-0000C3010000}"/>
            </a:ext>
          </a:extLst>
        </xdr:cNvPr>
        <xdr:cNvSpPr txBox="1"/>
      </xdr:nvSpPr>
      <xdr:spPr>
        <a:xfrm>
          <a:off x="11135301" y="5424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5499308" y="64185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5499308" y="5972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5499308" y="55270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a:extLst>
            <a:ext uri="{FF2B5EF4-FFF2-40B4-BE49-F238E27FC236}">
              <a16:creationId xmlns:a16="http://schemas.microsoft.com/office/drawing/2014/main" id="{00000000-0008-0000-0F00-0000D8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flipV="1">
          <a:off x="19509104" y="5668785"/>
          <a:ext cx="0" cy="133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474" name="【一般廃棄物処理施設】&#10;一人当たり有形固定資産（償却資産）額最小値テキスト">
          <a:extLst>
            <a:ext uri="{FF2B5EF4-FFF2-40B4-BE49-F238E27FC236}">
              <a16:creationId xmlns:a16="http://schemas.microsoft.com/office/drawing/2014/main" id="{00000000-0008-0000-0F00-0000DA010000}"/>
            </a:ext>
          </a:extLst>
        </xdr:cNvPr>
        <xdr:cNvSpPr txBox="1"/>
      </xdr:nvSpPr>
      <xdr:spPr>
        <a:xfrm>
          <a:off x="19547840" y="700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9443700" y="70054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476" name="【一般廃棄物処理施設】&#10;一人当たり有形固定資産（償却資産）額最大値テキスト">
          <a:extLst>
            <a:ext uri="{FF2B5EF4-FFF2-40B4-BE49-F238E27FC236}">
              <a16:creationId xmlns:a16="http://schemas.microsoft.com/office/drawing/2014/main" id="{00000000-0008-0000-0F00-0000DC010000}"/>
            </a:ext>
          </a:extLst>
        </xdr:cNvPr>
        <xdr:cNvSpPr txBox="1"/>
      </xdr:nvSpPr>
      <xdr:spPr>
        <a:xfrm>
          <a:off x="19547840" y="544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9443700" y="5668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151518</xdr:rowOff>
    </xdr:from>
    <xdr:ext cx="599010" cy="259045"/>
    <xdr:sp macro="" textlink="">
      <xdr:nvSpPr>
        <xdr:cNvPr id="478" name="【一般廃棄物処理施設】&#10;一人当たり有形固定資産（償却資産）額平均値テキスト">
          <a:extLst>
            <a:ext uri="{FF2B5EF4-FFF2-40B4-BE49-F238E27FC236}">
              <a16:creationId xmlns:a16="http://schemas.microsoft.com/office/drawing/2014/main" id="{00000000-0008-0000-0F00-0000DE010000}"/>
            </a:ext>
          </a:extLst>
        </xdr:cNvPr>
        <xdr:cNvSpPr txBox="1"/>
      </xdr:nvSpPr>
      <xdr:spPr>
        <a:xfrm>
          <a:off x="19547840" y="6689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19458940" y="68342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160968</xdr:rowOff>
    </xdr:from>
    <xdr:to>
      <xdr:col>112</xdr:col>
      <xdr:colOff>38100</xdr:colOff>
      <xdr:row>41</xdr:row>
      <xdr:rowOff>91118</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18735040" y="68665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167125</xdr:rowOff>
    </xdr:from>
    <xdr:to>
      <xdr:col>107</xdr:col>
      <xdr:colOff>101600</xdr:colOff>
      <xdr:row>41</xdr:row>
      <xdr:rowOff>97275</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17937480" y="68727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169745</xdr:rowOff>
    </xdr:from>
    <xdr:to>
      <xdr:col>102</xdr:col>
      <xdr:colOff>165100</xdr:colOff>
      <xdr:row>41</xdr:row>
      <xdr:rowOff>99895</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17162780" y="6875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27407</xdr:rowOff>
    </xdr:from>
    <xdr:to>
      <xdr:col>98</xdr:col>
      <xdr:colOff>38100</xdr:colOff>
      <xdr:row>41</xdr:row>
      <xdr:rowOff>129007</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16388080" y="69006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78553</xdr:rowOff>
    </xdr:from>
    <xdr:to>
      <xdr:col>116</xdr:col>
      <xdr:colOff>114300</xdr:colOff>
      <xdr:row>42</xdr:row>
      <xdr:rowOff>8703</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19458940" y="69517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164930</xdr:rowOff>
    </xdr:from>
    <xdr:ext cx="469744" cy="259045"/>
    <xdr:sp macro="" textlink="">
      <xdr:nvSpPr>
        <xdr:cNvPr id="490" name="【一般廃棄物処理施設】&#10;一人当たり有形固定資産（償却資産）額該当値テキスト">
          <a:extLst>
            <a:ext uri="{FF2B5EF4-FFF2-40B4-BE49-F238E27FC236}">
              <a16:creationId xmlns:a16="http://schemas.microsoft.com/office/drawing/2014/main" id="{00000000-0008-0000-0F00-0000EA010000}"/>
            </a:ext>
          </a:extLst>
        </xdr:cNvPr>
        <xdr:cNvSpPr txBox="1"/>
      </xdr:nvSpPr>
      <xdr:spPr>
        <a:xfrm>
          <a:off x="19547840" y="687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78695</xdr:rowOff>
    </xdr:from>
    <xdr:to>
      <xdr:col>112</xdr:col>
      <xdr:colOff>38100</xdr:colOff>
      <xdr:row>42</xdr:row>
      <xdr:rowOff>8845</xdr:rowOff>
    </xdr:to>
    <xdr:sp macro="" textlink="">
      <xdr:nvSpPr>
        <xdr:cNvPr id="491" name="楕円 490">
          <a:extLst>
            <a:ext uri="{FF2B5EF4-FFF2-40B4-BE49-F238E27FC236}">
              <a16:creationId xmlns:a16="http://schemas.microsoft.com/office/drawing/2014/main" id="{00000000-0008-0000-0F00-0000EB010000}"/>
            </a:ext>
          </a:extLst>
        </xdr:cNvPr>
        <xdr:cNvSpPr/>
      </xdr:nvSpPr>
      <xdr:spPr>
        <a:xfrm>
          <a:off x="18735040" y="69519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129353</xdr:rowOff>
    </xdr:from>
    <xdr:to>
      <xdr:col>116</xdr:col>
      <xdr:colOff>63500</xdr:colOff>
      <xdr:row>41</xdr:row>
      <xdr:rowOff>129495</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flipV="1">
          <a:off x="18778220" y="7002593"/>
          <a:ext cx="731520" cy="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78798</xdr:rowOff>
    </xdr:from>
    <xdr:to>
      <xdr:col>107</xdr:col>
      <xdr:colOff>101600</xdr:colOff>
      <xdr:row>42</xdr:row>
      <xdr:rowOff>8948</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17937480" y="69520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129495</xdr:rowOff>
    </xdr:from>
    <xdr:to>
      <xdr:col>111</xdr:col>
      <xdr:colOff>177800</xdr:colOff>
      <xdr:row>41</xdr:row>
      <xdr:rowOff>129598</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flipV="1">
          <a:off x="17988280" y="7002735"/>
          <a:ext cx="789940" cy="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78937</xdr:rowOff>
    </xdr:from>
    <xdr:to>
      <xdr:col>102</xdr:col>
      <xdr:colOff>165100</xdr:colOff>
      <xdr:row>42</xdr:row>
      <xdr:rowOff>9087</xdr:rowOff>
    </xdr:to>
    <xdr:sp macro="" textlink="">
      <xdr:nvSpPr>
        <xdr:cNvPr id="495" name="楕円 494">
          <a:extLst>
            <a:ext uri="{FF2B5EF4-FFF2-40B4-BE49-F238E27FC236}">
              <a16:creationId xmlns:a16="http://schemas.microsoft.com/office/drawing/2014/main" id="{00000000-0008-0000-0F00-0000EF010000}"/>
            </a:ext>
          </a:extLst>
        </xdr:cNvPr>
        <xdr:cNvSpPr/>
      </xdr:nvSpPr>
      <xdr:spPr>
        <a:xfrm>
          <a:off x="17162780" y="69521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129598</xdr:rowOff>
    </xdr:from>
    <xdr:to>
      <xdr:col>107</xdr:col>
      <xdr:colOff>50800</xdr:colOff>
      <xdr:row>41</xdr:row>
      <xdr:rowOff>129737</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flipV="1">
          <a:off x="17213580" y="7002838"/>
          <a:ext cx="7747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79035</xdr:rowOff>
    </xdr:from>
    <xdr:to>
      <xdr:col>98</xdr:col>
      <xdr:colOff>38100</xdr:colOff>
      <xdr:row>42</xdr:row>
      <xdr:rowOff>9185</xdr:rowOff>
    </xdr:to>
    <xdr:sp macro="" textlink="">
      <xdr:nvSpPr>
        <xdr:cNvPr id="497" name="楕円 496">
          <a:extLst>
            <a:ext uri="{FF2B5EF4-FFF2-40B4-BE49-F238E27FC236}">
              <a16:creationId xmlns:a16="http://schemas.microsoft.com/office/drawing/2014/main" id="{00000000-0008-0000-0F00-0000F1010000}"/>
            </a:ext>
          </a:extLst>
        </xdr:cNvPr>
        <xdr:cNvSpPr/>
      </xdr:nvSpPr>
      <xdr:spPr>
        <a:xfrm>
          <a:off x="16388080" y="69522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129737</xdr:rowOff>
    </xdr:from>
    <xdr:to>
      <xdr:col>102</xdr:col>
      <xdr:colOff>114300</xdr:colOff>
      <xdr:row>41</xdr:row>
      <xdr:rowOff>129835</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flipV="1">
          <a:off x="16431260" y="7002977"/>
          <a:ext cx="78232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107645</xdr:rowOff>
    </xdr:from>
    <xdr:ext cx="599010" cy="259045"/>
    <xdr:sp macro="" textlink="">
      <xdr:nvSpPr>
        <xdr:cNvPr id="499" name="n_1aveValue【一般廃棄物処理施設】&#10;一人当たり有形固定資産（償却資産）額">
          <a:extLst>
            <a:ext uri="{FF2B5EF4-FFF2-40B4-BE49-F238E27FC236}">
              <a16:creationId xmlns:a16="http://schemas.microsoft.com/office/drawing/2014/main" id="{00000000-0008-0000-0F00-0000F3010000}"/>
            </a:ext>
          </a:extLst>
        </xdr:cNvPr>
        <xdr:cNvSpPr txBox="1"/>
      </xdr:nvSpPr>
      <xdr:spPr>
        <a:xfrm>
          <a:off x="18496495" y="6645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113802</xdr:rowOff>
    </xdr:from>
    <xdr:ext cx="599010" cy="259045"/>
    <xdr:sp macro="" textlink="">
      <xdr:nvSpPr>
        <xdr:cNvPr id="500" name="n_2aveValue【一般廃棄物処理施設】&#10;一人当たり有形固定資産（償却資産）額">
          <a:extLst>
            <a:ext uri="{FF2B5EF4-FFF2-40B4-BE49-F238E27FC236}">
              <a16:creationId xmlns:a16="http://schemas.microsoft.com/office/drawing/2014/main" id="{00000000-0008-0000-0F00-0000F4010000}"/>
            </a:ext>
          </a:extLst>
        </xdr:cNvPr>
        <xdr:cNvSpPr txBox="1"/>
      </xdr:nvSpPr>
      <xdr:spPr>
        <a:xfrm>
          <a:off x="17734495" y="665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116422</xdr:rowOff>
    </xdr:from>
    <xdr:ext cx="599010" cy="259045"/>
    <xdr:sp macro="" textlink="">
      <xdr:nvSpPr>
        <xdr:cNvPr id="501" name="n_3aveValue【一般廃棄物処理施設】&#10;一人当たり有形固定資産（償却資産）額">
          <a:extLst>
            <a:ext uri="{FF2B5EF4-FFF2-40B4-BE49-F238E27FC236}">
              <a16:creationId xmlns:a16="http://schemas.microsoft.com/office/drawing/2014/main" id="{00000000-0008-0000-0F00-0000F5010000}"/>
            </a:ext>
          </a:extLst>
        </xdr:cNvPr>
        <xdr:cNvSpPr txBox="1"/>
      </xdr:nvSpPr>
      <xdr:spPr>
        <a:xfrm>
          <a:off x="16936935" y="665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145534</xdr:rowOff>
    </xdr:from>
    <xdr:ext cx="599010" cy="259045"/>
    <xdr:sp macro="" textlink="">
      <xdr:nvSpPr>
        <xdr:cNvPr id="502" name="n_4aveValue【一般廃棄物処理施設】&#10;一人当たり有形固定資産（償却資産）額">
          <a:extLst>
            <a:ext uri="{FF2B5EF4-FFF2-40B4-BE49-F238E27FC236}">
              <a16:creationId xmlns:a16="http://schemas.microsoft.com/office/drawing/2014/main" id="{00000000-0008-0000-0F00-0000F6010000}"/>
            </a:ext>
          </a:extLst>
        </xdr:cNvPr>
        <xdr:cNvSpPr txBox="1"/>
      </xdr:nvSpPr>
      <xdr:spPr>
        <a:xfrm>
          <a:off x="16162235" y="668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171422</xdr:rowOff>
    </xdr:from>
    <xdr:ext cx="469744" cy="259045"/>
    <xdr:sp macro="" textlink="">
      <xdr:nvSpPr>
        <xdr:cNvPr id="503" name="n_1mainValue【一般廃棄物処理施設】&#10;一人当たり有形固定資産（償却資産）額">
          <a:extLst>
            <a:ext uri="{FF2B5EF4-FFF2-40B4-BE49-F238E27FC236}">
              <a16:creationId xmlns:a16="http://schemas.microsoft.com/office/drawing/2014/main" id="{00000000-0008-0000-0F00-0000F7010000}"/>
            </a:ext>
          </a:extLst>
        </xdr:cNvPr>
        <xdr:cNvSpPr txBox="1"/>
      </xdr:nvSpPr>
      <xdr:spPr>
        <a:xfrm>
          <a:off x="18561128" y="704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75</xdr:rowOff>
    </xdr:from>
    <xdr:ext cx="469744" cy="259045"/>
    <xdr:sp macro="" textlink="">
      <xdr:nvSpPr>
        <xdr:cNvPr id="504" name="n_2mainValue【一般廃棄物処理施設】&#10;一人当たり有形固定資産（償却資産）額">
          <a:extLst>
            <a:ext uri="{FF2B5EF4-FFF2-40B4-BE49-F238E27FC236}">
              <a16:creationId xmlns:a16="http://schemas.microsoft.com/office/drawing/2014/main" id="{00000000-0008-0000-0F00-0000F8010000}"/>
            </a:ext>
          </a:extLst>
        </xdr:cNvPr>
        <xdr:cNvSpPr txBox="1"/>
      </xdr:nvSpPr>
      <xdr:spPr>
        <a:xfrm>
          <a:off x="17776268" y="7040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214</xdr:rowOff>
    </xdr:from>
    <xdr:ext cx="469744" cy="259045"/>
    <xdr:sp macro="" textlink="">
      <xdr:nvSpPr>
        <xdr:cNvPr id="505" name="n_3mainValue【一般廃棄物処理施設】&#10;一人当たり有形固定資産（償却資産）額">
          <a:extLst>
            <a:ext uri="{FF2B5EF4-FFF2-40B4-BE49-F238E27FC236}">
              <a16:creationId xmlns:a16="http://schemas.microsoft.com/office/drawing/2014/main" id="{00000000-0008-0000-0F00-0000F9010000}"/>
            </a:ext>
          </a:extLst>
        </xdr:cNvPr>
        <xdr:cNvSpPr txBox="1"/>
      </xdr:nvSpPr>
      <xdr:spPr>
        <a:xfrm>
          <a:off x="17001568" y="704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312</xdr:rowOff>
    </xdr:from>
    <xdr:ext cx="469744" cy="259045"/>
    <xdr:sp macro="" textlink="">
      <xdr:nvSpPr>
        <xdr:cNvPr id="506" name="n_4mainValue【一般廃棄物処理施設】&#10;一人当たり有形固定資産（償却資産）額">
          <a:extLst>
            <a:ext uri="{FF2B5EF4-FFF2-40B4-BE49-F238E27FC236}">
              <a16:creationId xmlns:a16="http://schemas.microsoft.com/office/drawing/2014/main" id="{00000000-0008-0000-0F00-0000FA010000}"/>
            </a:ext>
          </a:extLst>
        </xdr:cNvPr>
        <xdr:cNvSpPr txBox="1"/>
      </xdr:nvSpPr>
      <xdr:spPr>
        <a:xfrm>
          <a:off x="16226868" y="704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a:extLst>
            <a:ext uri="{FF2B5EF4-FFF2-40B4-BE49-F238E27FC236}">
              <a16:creationId xmlns:a16="http://schemas.microsoft.com/office/drawing/2014/main" id="{00000000-0008-0000-0F00-000012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76200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flipV="1">
          <a:off x="14375764" y="94107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2" name="【保健センター・保健所】&#10;有形固定資産減価償却率最小値テキスト">
          <a:extLst>
            <a:ext uri="{FF2B5EF4-FFF2-40B4-BE49-F238E27FC236}">
              <a16:creationId xmlns:a16="http://schemas.microsoft.com/office/drawing/2014/main" id="{00000000-0008-0000-0F00-000014020000}"/>
            </a:ext>
          </a:extLst>
        </xdr:cNvPr>
        <xdr:cNvSpPr txBox="1"/>
      </xdr:nvSpPr>
      <xdr:spPr>
        <a:xfrm>
          <a:off x="144145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428750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534" name="【保健センター・保健所】&#10;有形固定資産減価償却率最大値テキスト">
          <a:extLst>
            <a:ext uri="{FF2B5EF4-FFF2-40B4-BE49-F238E27FC236}">
              <a16:creationId xmlns:a16="http://schemas.microsoft.com/office/drawing/2014/main" id="{00000000-0008-0000-0F00-000016020000}"/>
            </a:ext>
          </a:extLst>
        </xdr:cNvPr>
        <xdr:cNvSpPr txBox="1"/>
      </xdr:nvSpPr>
      <xdr:spPr>
        <a:xfrm>
          <a:off x="144145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4287500" y="941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15257</xdr:rowOff>
    </xdr:from>
    <xdr:ext cx="405111" cy="259045"/>
    <xdr:sp macro="" textlink="">
      <xdr:nvSpPr>
        <xdr:cNvPr id="536" name="【保健センター・保健所】&#10;有形固定資産減価償却率平均値テキスト">
          <a:extLst>
            <a:ext uri="{FF2B5EF4-FFF2-40B4-BE49-F238E27FC236}">
              <a16:creationId xmlns:a16="http://schemas.microsoft.com/office/drawing/2014/main" id="{00000000-0008-0000-0F00-000018020000}"/>
            </a:ext>
          </a:extLst>
        </xdr:cNvPr>
        <xdr:cNvSpPr txBox="1"/>
      </xdr:nvSpPr>
      <xdr:spPr>
        <a:xfrm>
          <a:off x="14414500" y="9906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537" name="フローチャート: 判断 536">
          <a:extLst>
            <a:ext uri="{FF2B5EF4-FFF2-40B4-BE49-F238E27FC236}">
              <a16:creationId xmlns:a16="http://schemas.microsoft.com/office/drawing/2014/main" id="{00000000-0008-0000-0F00-000019020000}"/>
            </a:ext>
          </a:extLst>
        </xdr:cNvPr>
        <xdr:cNvSpPr/>
      </xdr:nvSpPr>
      <xdr:spPr>
        <a:xfrm>
          <a:off x="14325600" y="99275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538" name="フローチャート: 判断 537">
          <a:extLst>
            <a:ext uri="{FF2B5EF4-FFF2-40B4-BE49-F238E27FC236}">
              <a16:creationId xmlns:a16="http://schemas.microsoft.com/office/drawing/2014/main" id="{00000000-0008-0000-0F00-00001A020000}"/>
            </a:ext>
          </a:extLst>
        </xdr:cNvPr>
        <xdr:cNvSpPr/>
      </xdr:nvSpPr>
      <xdr:spPr>
        <a:xfrm>
          <a:off x="1357884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156845</xdr:rowOff>
    </xdr:from>
    <xdr:to>
      <xdr:col>76</xdr:col>
      <xdr:colOff>165100</xdr:colOff>
      <xdr:row>59</xdr:row>
      <xdr:rowOff>86995</xdr:rowOff>
    </xdr:to>
    <xdr:sp macro="" textlink="">
      <xdr:nvSpPr>
        <xdr:cNvPr id="539" name="フローチャート: 判断 538">
          <a:extLst>
            <a:ext uri="{FF2B5EF4-FFF2-40B4-BE49-F238E27FC236}">
              <a16:creationId xmlns:a16="http://schemas.microsoft.com/office/drawing/2014/main" id="{00000000-0008-0000-0F00-00001B020000}"/>
            </a:ext>
          </a:extLst>
        </xdr:cNvPr>
        <xdr:cNvSpPr/>
      </xdr:nvSpPr>
      <xdr:spPr>
        <a:xfrm>
          <a:off x="12804140" y="9879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0" name="フローチャート: 判断 539">
          <a:extLst>
            <a:ext uri="{FF2B5EF4-FFF2-40B4-BE49-F238E27FC236}">
              <a16:creationId xmlns:a16="http://schemas.microsoft.com/office/drawing/2014/main" id="{00000000-0008-0000-0F00-00001C020000}"/>
            </a:ext>
          </a:extLst>
        </xdr:cNvPr>
        <xdr:cNvSpPr/>
      </xdr:nvSpPr>
      <xdr:spPr>
        <a:xfrm>
          <a:off x="12029440" y="9942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156845</xdr:rowOff>
    </xdr:from>
    <xdr:to>
      <xdr:col>67</xdr:col>
      <xdr:colOff>101600</xdr:colOff>
      <xdr:row>59</xdr:row>
      <xdr:rowOff>86995</xdr:rowOff>
    </xdr:to>
    <xdr:sp macro="" textlink="">
      <xdr:nvSpPr>
        <xdr:cNvPr id="541" name="フローチャート: 判断 540">
          <a:extLst>
            <a:ext uri="{FF2B5EF4-FFF2-40B4-BE49-F238E27FC236}">
              <a16:creationId xmlns:a16="http://schemas.microsoft.com/office/drawing/2014/main" id="{00000000-0008-0000-0F00-00001D020000}"/>
            </a:ext>
          </a:extLst>
        </xdr:cNvPr>
        <xdr:cNvSpPr/>
      </xdr:nvSpPr>
      <xdr:spPr>
        <a:xfrm>
          <a:off x="11231880" y="9879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71120</xdr:rowOff>
    </xdr:from>
    <xdr:to>
      <xdr:col>85</xdr:col>
      <xdr:colOff>177800</xdr:colOff>
      <xdr:row>58</xdr:row>
      <xdr:rowOff>1270</xdr:rowOff>
    </xdr:to>
    <xdr:sp macro="" textlink="">
      <xdr:nvSpPr>
        <xdr:cNvPr id="547" name="楕円 546">
          <a:extLst>
            <a:ext uri="{FF2B5EF4-FFF2-40B4-BE49-F238E27FC236}">
              <a16:creationId xmlns:a16="http://schemas.microsoft.com/office/drawing/2014/main" id="{00000000-0008-0000-0F00-000023020000}"/>
            </a:ext>
          </a:extLst>
        </xdr:cNvPr>
        <xdr:cNvSpPr/>
      </xdr:nvSpPr>
      <xdr:spPr>
        <a:xfrm>
          <a:off x="14325600" y="96266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93997</xdr:rowOff>
    </xdr:from>
    <xdr:ext cx="405111" cy="259045"/>
    <xdr:sp macro="" textlink="">
      <xdr:nvSpPr>
        <xdr:cNvPr id="548" name="【保健センター・保健所】&#10;有形固定資産減価償却率該当値テキスト">
          <a:extLst>
            <a:ext uri="{FF2B5EF4-FFF2-40B4-BE49-F238E27FC236}">
              <a16:creationId xmlns:a16="http://schemas.microsoft.com/office/drawing/2014/main" id="{00000000-0008-0000-0F00-000024020000}"/>
            </a:ext>
          </a:extLst>
        </xdr:cNvPr>
        <xdr:cNvSpPr txBox="1"/>
      </xdr:nvSpPr>
      <xdr:spPr>
        <a:xfrm>
          <a:off x="14414500" y="948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158750</xdr:rowOff>
    </xdr:from>
    <xdr:to>
      <xdr:col>81</xdr:col>
      <xdr:colOff>101600</xdr:colOff>
      <xdr:row>57</xdr:row>
      <xdr:rowOff>88900</xdr:rowOff>
    </xdr:to>
    <xdr:sp macro="" textlink="">
      <xdr:nvSpPr>
        <xdr:cNvPr id="549" name="楕円 548">
          <a:extLst>
            <a:ext uri="{FF2B5EF4-FFF2-40B4-BE49-F238E27FC236}">
              <a16:creationId xmlns:a16="http://schemas.microsoft.com/office/drawing/2014/main" id="{00000000-0008-0000-0F00-000025020000}"/>
            </a:ext>
          </a:extLst>
        </xdr:cNvPr>
        <xdr:cNvSpPr/>
      </xdr:nvSpPr>
      <xdr:spPr>
        <a:xfrm>
          <a:off x="13578840" y="9546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38100</xdr:rowOff>
    </xdr:from>
    <xdr:to>
      <xdr:col>85</xdr:col>
      <xdr:colOff>127000</xdr:colOff>
      <xdr:row>57</xdr:row>
      <xdr:rowOff>121920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3629640" y="9593580"/>
          <a:ext cx="74676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23495</xdr:rowOff>
    </xdr:from>
    <xdr:to>
      <xdr:col>76</xdr:col>
      <xdr:colOff>165100</xdr:colOff>
      <xdr:row>62</xdr:row>
      <xdr:rowOff>125095</xdr:rowOff>
    </xdr:to>
    <xdr:sp macro="" textlink="">
      <xdr:nvSpPr>
        <xdr:cNvPr id="551" name="楕円 550">
          <a:extLst>
            <a:ext uri="{FF2B5EF4-FFF2-40B4-BE49-F238E27FC236}">
              <a16:creationId xmlns:a16="http://schemas.microsoft.com/office/drawing/2014/main" id="{00000000-0008-0000-0F00-000027020000}"/>
            </a:ext>
          </a:extLst>
        </xdr:cNvPr>
        <xdr:cNvSpPr/>
      </xdr:nvSpPr>
      <xdr:spPr>
        <a:xfrm>
          <a:off x="1280414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38100</xdr:rowOff>
    </xdr:from>
    <xdr:to>
      <xdr:col>81</xdr:col>
      <xdr:colOff>50800</xdr:colOff>
      <xdr:row>62</xdr:row>
      <xdr:rowOff>74295</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flipV="1">
          <a:off x="12854940" y="9593580"/>
          <a:ext cx="774700" cy="87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170180</xdr:rowOff>
    </xdr:from>
    <xdr:to>
      <xdr:col>72</xdr:col>
      <xdr:colOff>38100</xdr:colOff>
      <xdr:row>62</xdr:row>
      <xdr:rowOff>100330</xdr:rowOff>
    </xdr:to>
    <xdr:sp macro="" textlink="">
      <xdr:nvSpPr>
        <xdr:cNvPr id="553" name="楕円 552">
          <a:extLst>
            <a:ext uri="{FF2B5EF4-FFF2-40B4-BE49-F238E27FC236}">
              <a16:creationId xmlns:a16="http://schemas.microsoft.com/office/drawing/2014/main" id="{00000000-0008-0000-0F00-000029020000}"/>
            </a:ext>
          </a:extLst>
        </xdr:cNvPr>
        <xdr:cNvSpPr/>
      </xdr:nvSpPr>
      <xdr:spPr>
        <a:xfrm>
          <a:off x="12029440" y="10396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49530</xdr:rowOff>
    </xdr:from>
    <xdr:to>
      <xdr:col>76</xdr:col>
      <xdr:colOff>114300</xdr:colOff>
      <xdr:row>62</xdr:row>
      <xdr:rowOff>74295</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2072620" y="10443210"/>
          <a:ext cx="7823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82550</xdr:rowOff>
    </xdr:from>
    <xdr:to>
      <xdr:col>67</xdr:col>
      <xdr:colOff>101600</xdr:colOff>
      <xdr:row>62</xdr:row>
      <xdr:rowOff>12700</xdr:rowOff>
    </xdr:to>
    <xdr:sp macro="" textlink="">
      <xdr:nvSpPr>
        <xdr:cNvPr id="555" name="楕円 554">
          <a:extLst>
            <a:ext uri="{FF2B5EF4-FFF2-40B4-BE49-F238E27FC236}">
              <a16:creationId xmlns:a16="http://schemas.microsoft.com/office/drawing/2014/main" id="{00000000-0008-0000-0F00-00002B020000}"/>
            </a:ext>
          </a:extLst>
        </xdr:cNvPr>
        <xdr:cNvSpPr/>
      </xdr:nvSpPr>
      <xdr:spPr>
        <a:xfrm>
          <a:off x="11231880" y="10308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133350</xdr:rowOff>
    </xdr:from>
    <xdr:to>
      <xdr:col>71</xdr:col>
      <xdr:colOff>177800</xdr:colOff>
      <xdr:row>62</xdr:row>
      <xdr:rowOff>49530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1282680" y="10359390"/>
          <a:ext cx="78994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110507</xdr:rowOff>
    </xdr:from>
    <xdr:ext cx="405111" cy="259045"/>
    <xdr:sp macro="" textlink="">
      <xdr:nvSpPr>
        <xdr:cNvPr id="557" name="n_1aveValue【保健センター・保健所】&#10;有形固定資産減価償却率">
          <a:extLst>
            <a:ext uri="{FF2B5EF4-FFF2-40B4-BE49-F238E27FC236}">
              <a16:creationId xmlns:a16="http://schemas.microsoft.com/office/drawing/2014/main" id="{00000000-0008-0000-0F00-00002D020000}"/>
            </a:ext>
          </a:extLst>
        </xdr:cNvPr>
        <xdr:cNvSpPr txBox="1"/>
      </xdr:nvSpPr>
      <xdr:spPr>
        <a:xfrm>
          <a:off x="13437244" y="10001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103522</xdr:rowOff>
    </xdr:from>
    <xdr:ext cx="405111" cy="259045"/>
    <xdr:sp macro="" textlink="">
      <xdr:nvSpPr>
        <xdr:cNvPr id="558" name="n_2aveValue【保健センター・保健所】&#10;有形固定資産減価償却率">
          <a:extLst>
            <a:ext uri="{FF2B5EF4-FFF2-40B4-BE49-F238E27FC236}">
              <a16:creationId xmlns:a16="http://schemas.microsoft.com/office/drawing/2014/main" id="{00000000-0008-0000-0F00-00002E020000}"/>
            </a:ext>
          </a:extLst>
        </xdr:cNvPr>
        <xdr:cNvSpPr txBox="1"/>
      </xdr:nvSpPr>
      <xdr:spPr>
        <a:xfrm>
          <a:off x="1267524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59" name="n_3aveValue【保健センター・保健所】&#10;有形固定資産減価償却率">
          <a:extLst>
            <a:ext uri="{FF2B5EF4-FFF2-40B4-BE49-F238E27FC236}">
              <a16:creationId xmlns:a16="http://schemas.microsoft.com/office/drawing/2014/main" id="{00000000-0008-0000-0F00-00002F020000}"/>
            </a:ext>
          </a:extLst>
        </xdr:cNvPr>
        <xdr:cNvSpPr txBox="1"/>
      </xdr:nvSpPr>
      <xdr:spPr>
        <a:xfrm>
          <a:off x="119005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103522</xdr:rowOff>
    </xdr:from>
    <xdr:ext cx="405111" cy="259045"/>
    <xdr:sp macro="" textlink="">
      <xdr:nvSpPr>
        <xdr:cNvPr id="560" name="n_4aveValue【保健センター・保健所】&#10;有形固定資産減価償却率">
          <a:extLst>
            <a:ext uri="{FF2B5EF4-FFF2-40B4-BE49-F238E27FC236}">
              <a16:creationId xmlns:a16="http://schemas.microsoft.com/office/drawing/2014/main" id="{00000000-0008-0000-0F00-000030020000}"/>
            </a:ext>
          </a:extLst>
        </xdr:cNvPr>
        <xdr:cNvSpPr txBox="1"/>
      </xdr:nvSpPr>
      <xdr:spPr>
        <a:xfrm>
          <a:off x="1110298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105427</xdr:rowOff>
    </xdr:from>
    <xdr:ext cx="405111" cy="259045"/>
    <xdr:sp macro="" textlink="">
      <xdr:nvSpPr>
        <xdr:cNvPr id="561" name="n_1mainValue【保健センター・保健所】&#10;有形固定資産減価償却率">
          <a:extLst>
            <a:ext uri="{FF2B5EF4-FFF2-40B4-BE49-F238E27FC236}">
              <a16:creationId xmlns:a16="http://schemas.microsoft.com/office/drawing/2014/main" id="{00000000-0008-0000-0F00-000031020000}"/>
            </a:ext>
          </a:extLst>
        </xdr:cNvPr>
        <xdr:cNvSpPr txBox="1"/>
      </xdr:nvSpPr>
      <xdr:spPr>
        <a:xfrm>
          <a:off x="13437244"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116222</xdr:rowOff>
    </xdr:from>
    <xdr:ext cx="405111" cy="259045"/>
    <xdr:sp macro="" textlink="">
      <xdr:nvSpPr>
        <xdr:cNvPr id="562" name="n_2mainValue【保健センター・保健所】&#10;有形固定資産減価償却率">
          <a:extLst>
            <a:ext uri="{FF2B5EF4-FFF2-40B4-BE49-F238E27FC236}">
              <a16:creationId xmlns:a16="http://schemas.microsoft.com/office/drawing/2014/main" id="{00000000-0008-0000-0F00-000032020000}"/>
            </a:ext>
          </a:extLst>
        </xdr:cNvPr>
        <xdr:cNvSpPr txBox="1"/>
      </xdr:nvSpPr>
      <xdr:spPr>
        <a:xfrm>
          <a:off x="126752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91457</xdr:rowOff>
    </xdr:from>
    <xdr:ext cx="405111" cy="259045"/>
    <xdr:sp macro="" textlink="">
      <xdr:nvSpPr>
        <xdr:cNvPr id="563" name="n_3mainValue【保健センター・保健所】&#10;有形固定資産減価償却率">
          <a:extLst>
            <a:ext uri="{FF2B5EF4-FFF2-40B4-BE49-F238E27FC236}">
              <a16:creationId xmlns:a16="http://schemas.microsoft.com/office/drawing/2014/main" id="{00000000-0008-0000-0F00-000033020000}"/>
            </a:ext>
          </a:extLst>
        </xdr:cNvPr>
        <xdr:cNvSpPr txBox="1"/>
      </xdr:nvSpPr>
      <xdr:spPr>
        <a:xfrm>
          <a:off x="119005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3827</xdr:rowOff>
    </xdr:from>
    <xdr:ext cx="405111" cy="259045"/>
    <xdr:sp macro="" textlink="">
      <xdr:nvSpPr>
        <xdr:cNvPr id="564" name="n_4mainValue【保健センター・保健所】&#10;有形固定資産減価償却率">
          <a:extLst>
            <a:ext uri="{FF2B5EF4-FFF2-40B4-BE49-F238E27FC236}">
              <a16:creationId xmlns:a16="http://schemas.microsoft.com/office/drawing/2014/main" id="{00000000-0008-0000-0F00-000034020000}"/>
            </a:ext>
          </a:extLst>
        </xdr:cNvPr>
        <xdr:cNvSpPr txBox="1"/>
      </xdr:nvSpPr>
      <xdr:spPr>
        <a:xfrm>
          <a:off x="1110298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保健センター・保健所】&#10;一人当たり面積グラフ枠">
          <a:extLst>
            <a:ext uri="{FF2B5EF4-FFF2-40B4-BE49-F238E27FC236}">
              <a16:creationId xmlns:a16="http://schemas.microsoft.com/office/drawing/2014/main" id="{00000000-0008-0000-0F00-000049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15087</xdr:rowOff>
    </xdr:from>
    <xdr:to>
      <xdr:col>116</xdr:col>
      <xdr:colOff>62864</xdr:colOff>
      <xdr:row>63</xdr:row>
      <xdr:rowOff>156134</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flipV="1">
          <a:off x="19509104" y="9570567"/>
          <a:ext cx="0" cy="1146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159961</xdr:rowOff>
    </xdr:from>
    <xdr:ext cx="469744" cy="259045"/>
    <xdr:sp macro="" textlink="">
      <xdr:nvSpPr>
        <xdr:cNvPr id="587" name="【保健センター・保健所】&#10;一人当たり面積最小値テキスト">
          <a:extLst>
            <a:ext uri="{FF2B5EF4-FFF2-40B4-BE49-F238E27FC236}">
              <a16:creationId xmlns:a16="http://schemas.microsoft.com/office/drawing/2014/main" id="{00000000-0008-0000-0F00-00004B020000}"/>
            </a:ext>
          </a:extLst>
        </xdr:cNvPr>
        <xdr:cNvSpPr txBox="1"/>
      </xdr:nvSpPr>
      <xdr:spPr>
        <a:xfrm>
          <a:off x="19547840" y="1072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156134</xdr:rowOff>
    </xdr:from>
    <xdr:to>
      <xdr:col>116</xdr:col>
      <xdr:colOff>152400</xdr:colOff>
      <xdr:row>63</xdr:row>
      <xdr:rowOff>156134</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9443700" y="107174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133214</xdr:rowOff>
    </xdr:from>
    <xdr:ext cx="469744" cy="259045"/>
    <xdr:sp macro="" textlink="">
      <xdr:nvSpPr>
        <xdr:cNvPr id="589" name="【保健センター・保健所】&#10;一人当たり面積最大値テキスト">
          <a:extLst>
            <a:ext uri="{FF2B5EF4-FFF2-40B4-BE49-F238E27FC236}">
              <a16:creationId xmlns:a16="http://schemas.microsoft.com/office/drawing/2014/main" id="{00000000-0008-0000-0F00-00004D020000}"/>
            </a:ext>
          </a:extLst>
        </xdr:cNvPr>
        <xdr:cNvSpPr txBox="1"/>
      </xdr:nvSpPr>
      <xdr:spPr>
        <a:xfrm>
          <a:off x="19547840" y="935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15087</xdr:rowOff>
    </xdr:from>
    <xdr:to>
      <xdr:col>116</xdr:col>
      <xdr:colOff>152400</xdr:colOff>
      <xdr:row>57</xdr:row>
      <xdr:rowOff>15087</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9443700" y="95705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63746</xdr:rowOff>
    </xdr:from>
    <xdr:ext cx="469744" cy="259045"/>
    <xdr:sp macro="" textlink="">
      <xdr:nvSpPr>
        <xdr:cNvPr id="591" name="【保健センター・保健所】&#10;一人当たり面積平均値テキスト">
          <a:extLst>
            <a:ext uri="{FF2B5EF4-FFF2-40B4-BE49-F238E27FC236}">
              <a16:creationId xmlns:a16="http://schemas.microsoft.com/office/drawing/2014/main" id="{00000000-0008-0000-0F00-00004F020000}"/>
            </a:ext>
          </a:extLst>
        </xdr:cNvPr>
        <xdr:cNvSpPr txBox="1"/>
      </xdr:nvSpPr>
      <xdr:spPr>
        <a:xfrm>
          <a:off x="19547840" y="10457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40869</xdr:rowOff>
    </xdr:from>
    <xdr:to>
      <xdr:col>116</xdr:col>
      <xdr:colOff>114300</xdr:colOff>
      <xdr:row>63</xdr:row>
      <xdr:rowOff>142469</xdr:rowOff>
    </xdr:to>
    <xdr:sp macro="" textlink="">
      <xdr:nvSpPr>
        <xdr:cNvPr id="592" name="フローチャート: 判断 591">
          <a:extLst>
            <a:ext uri="{FF2B5EF4-FFF2-40B4-BE49-F238E27FC236}">
              <a16:creationId xmlns:a16="http://schemas.microsoft.com/office/drawing/2014/main" id="{00000000-0008-0000-0F00-000050020000}"/>
            </a:ext>
          </a:extLst>
        </xdr:cNvPr>
        <xdr:cNvSpPr/>
      </xdr:nvSpPr>
      <xdr:spPr>
        <a:xfrm>
          <a:off x="19458940" y="1060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4979</xdr:rowOff>
    </xdr:from>
    <xdr:to>
      <xdr:col>112</xdr:col>
      <xdr:colOff>38100</xdr:colOff>
      <xdr:row>63</xdr:row>
      <xdr:rowOff>106579</xdr:rowOff>
    </xdr:to>
    <xdr:sp macro="" textlink="">
      <xdr:nvSpPr>
        <xdr:cNvPr id="593" name="フローチャート: 判断 592">
          <a:extLst>
            <a:ext uri="{FF2B5EF4-FFF2-40B4-BE49-F238E27FC236}">
              <a16:creationId xmlns:a16="http://schemas.microsoft.com/office/drawing/2014/main" id="{00000000-0008-0000-0F00-000051020000}"/>
            </a:ext>
          </a:extLst>
        </xdr:cNvPr>
        <xdr:cNvSpPr/>
      </xdr:nvSpPr>
      <xdr:spPr>
        <a:xfrm>
          <a:off x="18735040" y="1056629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2921</xdr:rowOff>
    </xdr:from>
    <xdr:to>
      <xdr:col>107</xdr:col>
      <xdr:colOff>101600</xdr:colOff>
      <xdr:row>63</xdr:row>
      <xdr:rowOff>104521</xdr:rowOff>
    </xdr:to>
    <xdr:sp macro="" textlink="">
      <xdr:nvSpPr>
        <xdr:cNvPr id="594" name="フローチャート: 判断 593">
          <a:extLst>
            <a:ext uri="{FF2B5EF4-FFF2-40B4-BE49-F238E27FC236}">
              <a16:creationId xmlns:a16="http://schemas.microsoft.com/office/drawing/2014/main" id="{00000000-0008-0000-0F00-000052020000}"/>
            </a:ext>
          </a:extLst>
        </xdr:cNvPr>
        <xdr:cNvSpPr/>
      </xdr:nvSpPr>
      <xdr:spPr>
        <a:xfrm>
          <a:off x="17937480" y="1056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1550</xdr:rowOff>
    </xdr:from>
    <xdr:to>
      <xdr:col>102</xdr:col>
      <xdr:colOff>165100</xdr:colOff>
      <xdr:row>63</xdr:row>
      <xdr:rowOff>103150</xdr:rowOff>
    </xdr:to>
    <xdr:sp macro="" textlink="">
      <xdr:nvSpPr>
        <xdr:cNvPr id="595" name="フローチャート: 判断 594">
          <a:extLst>
            <a:ext uri="{FF2B5EF4-FFF2-40B4-BE49-F238E27FC236}">
              <a16:creationId xmlns:a16="http://schemas.microsoft.com/office/drawing/2014/main" id="{00000000-0008-0000-0F00-000053020000}"/>
            </a:ext>
          </a:extLst>
        </xdr:cNvPr>
        <xdr:cNvSpPr/>
      </xdr:nvSpPr>
      <xdr:spPr>
        <a:xfrm>
          <a:off x="17162780" y="105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4293</xdr:rowOff>
    </xdr:from>
    <xdr:to>
      <xdr:col>98</xdr:col>
      <xdr:colOff>38100</xdr:colOff>
      <xdr:row>63</xdr:row>
      <xdr:rowOff>105893</xdr:rowOff>
    </xdr:to>
    <xdr:sp macro="" textlink="">
      <xdr:nvSpPr>
        <xdr:cNvPr id="596" name="フローチャート: 判断 595">
          <a:extLst>
            <a:ext uri="{FF2B5EF4-FFF2-40B4-BE49-F238E27FC236}">
              <a16:creationId xmlns:a16="http://schemas.microsoft.com/office/drawing/2014/main" id="{00000000-0008-0000-0F00-000054020000}"/>
            </a:ext>
          </a:extLst>
        </xdr:cNvPr>
        <xdr:cNvSpPr/>
      </xdr:nvSpPr>
      <xdr:spPr>
        <a:xfrm>
          <a:off x="16388080" y="105656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63957</xdr:rowOff>
    </xdr:from>
    <xdr:to>
      <xdr:col>116</xdr:col>
      <xdr:colOff>114300</xdr:colOff>
      <xdr:row>63</xdr:row>
      <xdr:rowOff>165557</xdr:rowOff>
    </xdr:to>
    <xdr:sp macro="" textlink="">
      <xdr:nvSpPr>
        <xdr:cNvPr id="602" name="楕円 601">
          <a:extLst>
            <a:ext uri="{FF2B5EF4-FFF2-40B4-BE49-F238E27FC236}">
              <a16:creationId xmlns:a16="http://schemas.microsoft.com/office/drawing/2014/main" id="{00000000-0008-0000-0F00-00005A020000}"/>
            </a:ext>
          </a:extLst>
        </xdr:cNvPr>
        <xdr:cNvSpPr/>
      </xdr:nvSpPr>
      <xdr:spPr>
        <a:xfrm>
          <a:off x="19458940" y="106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19295</xdr:rowOff>
    </xdr:from>
    <xdr:ext cx="469744" cy="259045"/>
    <xdr:sp macro="" textlink="">
      <xdr:nvSpPr>
        <xdr:cNvPr id="603" name="【保健センター・保健所】&#10;一人当たり面積該当値テキスト">
          <a:extLst>
            <a:ext uri="{FF2B5EF4-FFF2-40B4-BE49-F238E27FC236}">
              <a16:creationId xmlns:a16="http://schemas.microsoft.com/office/drawing/2014/main" id="{00000000-0008-0000-0F00-00005B020000}"/>
            </a:ext>
          </a:extLst>
        </xdr:cNvPr>
        <xdr:cNvSpPr txBox="1"/>
      </xdr:nvSpPr>
      <xdr:spPr>
        <a:xfrm>
          <a:off x="19547840" y="105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66015</xdr:rowOff>
    </xdr:from>
    <xdr:to>
      <xdr:col>112</xdr:col>
      <xdr:colOff>38100</xdr:colOff>
      <xdr:row>63</xdr:row>
      <xdr:rowOff>167615</xdr:rowOff>
    </xdr:to>
    <xdr:sp macro="" textlink="">
      <xdr:nvSpPr>
        <xdr:cNvPr id="604" name="楕円 603">
          <a:extLst>
            <a:ext uri="{FF2B5EF4-FFF2-40B4-BE49-F238E27FC236}">
              <a16:creationId xmlns:a16="http://schemas.microsoft.com/office/drawing/2014/main" id="{00000000-0008-0000-0F00-00005C020000}"/>
            </a:ext>
          </a:extLst>
        </xdr:cNvPr>
        <xdr:cNvSpPr/>
      </xdr:nvSpPr>
      <xdr:spPr>
        <a:xfrm>
          <a:off x="18735040" y="106273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114757</xdr:rowOff>
    </xdr:from>
    <xdr:to>
      <xdr:col>116</xdr:col>
      <xdr:colOff>63500</xdr:colOff>
      <xdr:row>63</xdr:row>
      <xdr:rowOff>116815</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flipV="1">
          <a:off x="18778220" y="10676077"/>
          <a:ext cx="73152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67387</xdr:rowOff>
    </xdr:from>
    <xdr:to>
      <xdr:col>107</xdr:col>
      <xdr:colOff>101600</xdr:colOff>
      <xdr:row>63</xdr:row>
      <xdr:rowOff>168987</xdr:rowOff>
    </xdr:to>
    <xdr:sp macro="" textlink="">
      <xdr:nvSpPr>
        <xdr:cNvPr id="606" name="楕円 605">
          <a:extLst>
            <a:ext uri="{FF2B5EF4-FFF2-40B4-BE49-F238E27FC236}">
              <a16:creationId xmlns:a16="http://schemas.microsoft.com/office/drawing/2014/main" id="{00000000-0008-0000-0F00-00005E020000}"/>
            </a:ext>
          </a:extLst>
        </xdr:cNvPr>
        <xdr:cNvSpPr/>
      </xdr:nvSpPr>
      <xdr:spPr>
        <a:xfrm>
          <a:off x="17937480" y="1062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116815</xdr:rowOff>
    </xdr:from>
    <xdr:to>
      <xdr:col>111</xdr:col>
      <xdr:colOff>177800</xdr:colOff>
      <xdr:row>63</xdr:row>
      <xdr:rowOff>118187</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flipV="1">
          <a:off x="17988280" y="10678135"/>
          <a:ext cx="78994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69444</xdr:rowOff>
    </xdr:from>
    <xdr:to>
      <xdr:col>102</xdr:col>
      <xdr:colOff>165100</xdr:colOff>
      <xdr:row>63</xdr:row>
      <xdr:rowOff>171044</xdr:rowOff>
    </xdr:to>
    <xdr:sp macro="" textlink="">
      <xdr:nvSpPr>
        <xdr:cNvPr id="608" name="楕円 607">
          <a:extLst>
            <a:ext uri="{FF2B5EF4-FFF2-40B4-BE49-F238E27FC236}">
              <a16:creationId xmlns:a16="http://schemas.microsoft.com/office/drawing/2014/main" id="{00000000-0008-0000-0F00-000060020000}"/>
            </a:ext>
          </a:extLst>
        </xdr:cNvPr>
        <xdr:cNvSpPr/>
      </xdr:nvSpPr>
      <xdr:spPr>
        <a:xfrm>
          <a:off x="17162780" y="1063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118187</xdr:rowOff>
    </xdr:from>
    <xdr:to>
      <xdr:col>107</xdr:col>
      <xdr:colOff>50800</xdr:colOff>
      <xdr:row>63</xdr:row>
      <xdr:rowOff>120244</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flipV="1">
          <a:off x="17213580" y="10679507"/>
          <a:ext cx="7747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71958</xdr:rowOff>
    </xdr:from>
    <xdr:to>
      <xdr:col>98</xdr:col>
      <xdr:colOff>38100</xdr:colOff>
      <xdr:row>64</xdr:row>
      <xdr:rowOff>2108</xdr:rowOff>
    </xdr:to>
    <xdr:sp macro="" textlink="">
      <xdr:nvSpPr>
        <xdr:cNvPr id="610" name="楕円 609">
          <a:extLst>
            <a:ext uri="{FF2B5EF4-FFF2-40B4-BE49-F238E27FC236}">
              <a16:creationId xmlns:a16="http://schemas.microsoft.com/office/drawing/2014/main" id="{00000000-0008-0000-0F00-000062020000}"/>
            </a:ext>
          </a:extLst>
        </xdr:cNvPr>
        <xdr:cNvSpPr/>
      </xdr:nvSpPr>
      <xdr:spPr>
        <a:xfrm>
          <a:off x="16388080" y="106332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120244</xdr:rowOff>
    </xdr:from>
    <xdr:to>
      <xdr:col>102</xdr:col>
      <xdr:colOff>114300</xdr:colOff>
      <xdr:row>63</xdr:row>
      <xdr:rowOff>122758</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flipV="1">
          <a:off x="16431260" y="10681564"/>
          <a:ext cx="78232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123106</xdr:rowOff>
    </xdr:from>
    <xdr:ext cx="469744" cy="259045"/>
    <xdr:sp macro="" textlink="">
      <xdr:nvSpPr>
        <xdr:cNvPr id="612" name="n_1aveValue【保健センター・保健所】&#10;一人当たり面積">
          <a:extLst>
            <a:ext uri="{FF2B5EF4-FFF2-40B4-BE49-F238E27FC236}">
              <a16:creationId xmlns:a16="http://schemas.microsoft.com/office/drawing/2014/main" id="{00000000-0008-0000-0F00-000064020000}"/>
            </a:ext>
          </a:extLst>
        </xdr:cNvPr>
        <xdr:cNvSpPr txBox="1"/>
      </xdr:nvSpPr>
      <xdr:spPr>
        <a:xfrm>
          <a:off x="18561127" y="1034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121048</xdr:rowOff>
    </xdr:from>
    <xdr:ext cx="469744" cy="259045"/>
    <xdr:sp macro="" textlink="">
      <xdr:nvSpPr>
        <xdr:cNvPr id="613" name="n_2aveValue【保健センター・保健所】&#10;一人当たり面積">
          <a:extLst>
            <a:ext uri="{FF2B5EF4-FFF2-40B4-BE49-F238E27FC236}">
              <a16:creationId xmlns:a16="http://schemas.microsoft.com/office/drawing/2014/main" id="{00000000-0008-0000-0F00-000065020000}"/>
            </a:ext>
          </a:extLst>
        </xdr:cNvPr>
        <xdr:cNvSpPr txBox="1"/>
      </xdr:nvSpPr>
      <xdr:spPr>
        <a:xfrm>
          <a:off x="17776267" y="103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119677</xdr:rowOff>
    </xdr:from>
    <xdr:ext cx="469744" cy="259045"/>
    <xdr:sp macro="" textlink="">
      <xdr:nvSpPr>
        <xdr:cNvPr id="614" name="n_3aveValue【保健センター・保健所】&#10;一人当たり面積">
          <a:extLst>
            <a:ext uri="{FF2B5EF4-FFF2-40B4-BE49-F238E27FC236}">
              <a16:creationId xmlns:a16="http://schemas.microsoft.com/office/drawing/2014/main" id="{00000000-0008-0000-0F00-000066020000}"/>
            </a:ext>
          </a:extLst>
        </xdr:cNvPr>
        <xdr:cNvSpPr txBox="1"/>
      </xdr:nvSpPr>
      <xdr:spPr>
        <a:xfrm>
          <a:off x="17001567" y="103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122420</xdr:rowOff>
    </xdr:from>
    <xdr:ext cx="469744" cy="259045"/>
    <xdr:sp macro="" textlink="">
      <xdr:nvSpPr>
        <xdr:cNvPr id="615" name="n_4aveValue【保健センター・保健所】&#10;一人当たり面積">
          <a:extLst>
            <a:ext uri="{FF2B5EF4-FFF2-40B4-BE49-F238E27FC236}">
              <a16:creationId xmlns:a16="http://schemas.microsoft.com/office/drawing/2014/main" id="{00000000-0008-0000-0F00-000067020000}"/>
            </a:ext>
          </a:extLst>
        </xdr:cNvPr>
        <xdr:cNvSpPr txBox="1"/>
      </xdr:nvSpPr>
      <xdr:spPr>
        <a:xfrm>
          <a:off x="16226867" y="1034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158742</xdr:rowOff>
    </xdr:from>
    <xdr:ext cx="469744" cy="259045"/>
    <xdr:sp macro="" textlink="">
      <xdr:nvSpPr>
        <xdr:cNvPr id="616" name="n_1mainValue【保健センター・保健所】&#10;一人当たり面積">
          <a:extLst>
            <a:ext uri="{FF2B5EF4-FFF2-40B4-BE49-F238E27FC236}">
              <a16:creationId xmlns:a16="http://schemas.microsoft.com/office/drawing/2014/main" id="{00000000-0008-0000-0F00-000068020000}"/>
            </a:ext>
          </a:extLst>
        </xdr:cNvPr>
        <xdr:cNvSpPr txBox="1"/>
      </xdr:nvSpPr>
      <xdr:spPr>
        <a:xfrm>
          <a:off x="18561127" y="107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160114</xdr:rowOff>
    </xdr:from>
    <xdr:ext cx="469744" cy="259045"/>
    <xdr:sp macro="" textlink="">
      <xdr:nvSpPr>
        <xdr:cNvPr id="617" name="n_2mainValue【保健センター・保健所】&#10;一人当たり面積">
          <a:extLst>
            <a:ext uri="{FF2B5EF4-FFF2-40B4-BE49-F238E27FC236}">
              <a16:creationId xmlns:a16="http://schemas.microsoft.com/office/drawing/2014/main" id="{00000000-0008-0000-0F00-000069020000}"/>
            </a:ext>
          </a:extLst>
        </xdr:cNvPr>
        <xdr:cNvSpPr txBox="1"/>
      </xdr:nvSpPr>
      <xdr:spPr>
        <a:xfrm>
          <a:off x="17776267" y="1072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162171</xdr:rowOff>
    </xdr:from>
    <xdr:ext cx="469744" cy="259045"/>
    <xdr:sp macro="" textlink="">
      <xdr:nvSpPr>
        <xdr:cNvPr id="618" name="n_3mainValue【保健センター・保健所】&#10;一人当たり面積">
          <a:extLst>
            <a:ext uri="{FF2B5EF4-FFF2-40B4-BE49-F238E27FC236}">
              <a16:creationId xmlns:a16="http://schemas.microsoft.com/office/drawing/2014/main" id="{00000000-0008-0000-0F00-00006A020000}"/>
            </a:ext>
          </a:extLst>
        </xdr:cNvPr>
        <xdr:cNvSpPr txBox="1"/>
      </xdr:nvSpPr>
      <xdr:spPr>
        <a:xfrm>
          <a:off x="17001567" y="1072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164685</xdr:rowOff>
    </xdr:from>
    <xdr:ext cx="469744" cy="259045"/>
    <xdr:sp macro="" textlink="">
      <xdr:nvSpPr>
        <xdr:cNvPr id="619" name="n_4mainValue【保健センター・保健所】&#10;一人当たり面積">
          <a:extLst>
            <a:ext uri="{FF2B5EF4-FFF2-40B4-BE49-F238E27FC236}">
              <a16:creationId xmlns:a16="http://schemas.microsoft.com/office/drawing/2014/main" id="{00000000-0008-0000-0F00-00006B020000}"/>
            </a:ext>
          </a:extLst>
        </xdr:cNvPr>
        <xdr:cNvSpPr txBox="1"/>
      </xdr:nvSpPr>
      <xdr:spPr>
        <a:xfrm>
          <a:off x="16226867" y="1072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066688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a:extLst>
            <a:ext uri="{FF2B5EF4-FFF2-40B4-BE49-F238E27FC236}">
              <a16:creationId xmlns:a16="http://schemas.microsoft.com/office/drawing/2014/main" id="{00000000-0008-0000-0F00-000082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flipV="1">
          <a:off x="14375764"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4" name="【消防施設】&#10;有形固定資産減価償却率最小値テキスト">
          <a:extLst>
            <a:ext uri="{FF2B5EF4-FFF2-40B4-BE49-F238E27FC236}">
              <a16:creationId xmlns:a16="http://schemas.microsoft.com/office/drawing/2014/main" id="{00000000-0008-0000-0F00-000084020000}"/>
            </a:ext>
          </a:extLst>
        </xdr:cNvPr>
        <xdr:cNvSpPr txBox="1"/>
      </xdr:nvSpPr>
      <xdr:spPr>
        <a:xfrm>
          <a:off x="144145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428750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6" name="【消防施設】&#10;有形固定資産減価償却率最大値テキスト">
          <a:extLst>
            <a:ext uri="{FF2B5EF4-FFF2-40B4-BE49-F238E27FC236}">
              <a16:creationId xmlns:a16="http://schemas.microsoft.com/office/drawing/2014/main" id="{00000000-0008-0000-0F00-000086020000}"/>
            </a:ext>
          </a:extLst>
        </xdr:cNvPr>
        <xdr:cNvSpPr txBox="1"/>
      </xdr:nvSpPr>
      <xdr:spPr>
        <a:xfrm>
          <a:off x="1441450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116857</xdr:rowOff>
    </xdr:from>
    <xdr:ext cx="405111" cy="259045"/>
    <xdr:sp macro="" textlink="">
      <xdr:nvSpPr>
        <xdr:cNvPr id="648" name="【消防施設】&#10;有形固定資産減価償却率平均値テキスト">
          <a:extLst>
            <a:ext uri="{FF2B5EF4-FFF2-40B4-BE49-F238E27FC236}">
              <a16:creationId xmlns:a16="http://schemas.microsoft.com/office/drawing/2014/main" id="{00000000-0008-0000-0F00-000088020000}"/>
            </a:ext>
          </a:extLst>
        </xdr:cNvPr>
        <xdr:cNvSpPr txBox="1"/>
      </xdr:nvSpPr>
      <xdr:spPr>
        <a:xfrm>
          <a:off x="14414500" y="13528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649" name="フローチャート: 判断 648">
          <a:extLst>
            <a:ext uri="{FF2B5EF4-FFF2-40B4-BE49-F238E27FC236}">
              <a16:creationId xmlns:a16="http://schemas.microsoft.com/office/drawing/2014/main" id="{00000000-0008-0000-0F00-000089020000}"/>
            </a:ext>
          </a:extLst>
        </xdr:cNvPr>
        <xdr:cNvSpPr/>
      </xdr:nvSpPr>
      <xdr:spPr>
        <a:xfrm>
          <a:off x="14325600" y="136728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650" name="フローチャート: 判断 649">
          <a:extLst>
            <a:ext uri="{FF2B5EF4-FFF2-40B4-BE49-F238E27FC236}">
              <a16:creationId xmlns:a16="http://schemas.microsoft.com/office/drawing/2014/main" id="{00000000-0008-0000-0F00-00008A020000}"/>
            </a:ext>
          </a:extLst>
        </xdr:cNvPr>
        <xdr:cNvSpPr/>
      </xdr:nvSpPr>
      <xdr:spPr>
        <a:xfrm>
          <a:off x="13578840" y="137414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0</xdr:rowOff>
    </xdr:from>
    <xdr:to>
      <xdr:col>76</xdr:col>
      <xdr:colOff>165100</xdr:colOff>
      <xdr:row>82</xdr:row>
      <xdr:rowOff>101600</xdr:rowOff>
    </xdr:to>
    <xdr:sp macro="" textlink="">
      <xdr:nvSpPr>
        <xdr:cNvPr id="651" name="フローチャート: 判断 650">
          <a:extLst>
            <a:ext uri="{FF2B5EF4-FFF2-40B4-BE49-F238E27FC236}">
              <a16:creationId xmlns:a16="http://schemas.microsoft.com/office/drawing/2014/main" id="{00000000-0008-0000-0F00-00008B020000}"/>
            </a:ext>
          </a:extLst>
        </xdr:cNvPr>
        <xdr:cNvSpPr/>
      </xdr:nvSpPr>
      <xdr:spPr>
        <a:xfrm>
          <a:off x="12804140" y="1374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138430</xdr:rowOff>
    </xdr:from>
    <xdr:to>
      <xdr:col>72</xdr:col>
      <xdr:colOff>38100</xdr:colOff>
      <xdr:row>82</xdr:row>
      <xdr:rowOff>68580</xdr:rowOff>
    </xdr:to>
    <xdr:sp macro="" textlink="">
      <xdr:nvSpPr>
        <xdr:cNvPr id="652" name="フローチャート: 判断 651">
          <a:extLst>
            <a:ext uri="{FF2B5EF4-FFF2-40B4-BE49-F238E27FC236}">
              <a16:creationId xmlns:a16="http://schemas.microsoft.com/office/drawing/2014/main" id="{00000000-0008-0000-0F00-00008C020000}"/>
            </a:ext>
          </a:extLst>
        </xdr:cNvPr>
        <xdr:cNvSpPr/>
      </xdr:nvSpPr>
      <xdr:spPr>
        <a:xfrm>
          <a:off x="12029440" y="137172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142239</xdr:rowOff>
    </xdr:from>
    <xdr:to>
      <xdr:col>67</xdr:col>
      <xdr:colOff>101600</xdr:colOff>
      <xdr:row>82</xdr:row>
      <xdr:rowOff>72389</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11231880" y="13721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115570</xdr:rowOff>
    </xdr:from>
    <xdr:to>
      <xdr:col>85</xdr:col>
      <xdr:colOff>177800</xdr:colOff>
      <xdr:row>84</xdr:row>
      <xdr:rowOff>45720</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4325600" y="140296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93997</xdr:rowOff>
    </xdr:from>
    <xdr:ext cx="405111" cy="259045"/>
    <xdr:sp macro="" textlink="">
      <xdr:nvSpPr>
        <xdr:cNvPr id="660" name="【消防施設】&#10;有形固定資産減価償却率該当値テキスト">
          <a:extLst>
            <a:ext uri="{FF2B5EF4-FFF2-40B4-BE49-F238E27FC236}">
              <a16:creationId xmlns:a16="http://schemas.microsoft.com/office/drawing/2014/main" id="{00000000-0008-0000-0F00-000094020000}"/>
            </a:ext>
          </a:extLst>
        </xdr:cNvPr>
        <xdr:cNvSpPr txBox="1"/>
      </xdr:nvSpPr>
      <xdr:spPr>
        <a:xfrm>
          <a:off x="14414500" y="1400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91439</xdr:rowOff>
    </xdr:from>
    <xdr:to>
      <xdr:col>81</xdr:col>
      <xdr:colOff>101600</xdr:colOff>
      <xdr:row>84</xdr:row>
      <xdr:rowOff>21589</xdr:rowOff>
    </xdr:to>
    <xdr:sp macro="" textlink="">
      <xdr:nvSpPr>
        <xdr:cNvPr id="661" name="楕円 660">
          <a:extLst>
            <a:ext uri="{FF2B5EF4-FFF2-40B4-BE49-F238E27FC236}">
              <a16:creationId xmlns:a16="http://schemas.microsoft.com/office/drawing/2014/main" id="{00000000-0008-0000-0F00-000095020000}"/>
            </a:ext>
          </a:extLst>
        </xdr:cNvPr>
        <xdr:cNvSpPr/>
      </xdr:nvSpPr>
      <xdr:spPr>
        <a:xfrm>
          <a:off x="13578840" y="140055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142239</xdr:rowOff>
    </xdr:from>
    <xdr:to>
      <xdr:col>85</xdr:col>
      <xdr:colOff>127000</xdr:colOff>
      <xdr:row>83</xdr:row>
      <xdr:rowOff>166370</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3629640" y="14056359"/>
          <a:ext cx="74676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67311</xdr:rowOff>
    </xdr:from>
    <xdr:to>
      <xdr:col>76</xdr:col>
      <xdr:colOff>165100</xdr:colOff>
      <xdr:row>83</xdr:row>
      <xdr:rowOff>168911</xdr:rowOff>
    </xdr:to>
    <xdr:sp macro="" textlink="">
      <xdr:nvSpPr>
        <xdr:cNvPr id="663" name="楕円 662">
          <a:extLst>
            <a:ext uri="{FF2B5EF4-FFF2-40B4-BE49-F238E27FC236}">
              <a16:creationId xmlns:a16="http://schemas.microsoft.com/office/drawing/2014/main" id="{00000000-0008-0000-0F00-000097020000}"/>
            </a:ext>
          </a:extLst>
        </xdr:cNvPr>
        <xdr:cNvSpPr/>
      </xdr:nvSpPr>
      <xdr:spPr>
        <a:xfrm>
          <a:off x="12804140" y="1398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118111</xdr:rowOff>
    </xdr:from>
    <xdr:to>
      <xdr:col>81</xdr:col>
      <xdr:colOff>50800</xdr:colOff>
      <xdr:row>83</xdr:row>
      <xdr:rowOff>142239</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2854940" y="14032231"/>
          <a:ext cx="7747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41911</xdr:rowOff>
    </xdr:from>
    <xdr:to>
      <xdr:col>72</xdr:col>
      <xdr:colOff>38100</xdr:colOff>
      <xdr:row>83</xdr:row>
      <xdr:rowOff>143511</xdr:rowOff>
    </xdr:to>
    <xdr:sp macro="" textlink="">
      <xdr:nvSpPr>
        <xdr:cNvPr id="665" name="楕円 664">
          <a:extLst>
            <a:ext uri="{FF2B5EF4-FFF2-40B4-BE49-F238E27FC236}">
              <a16:creationId xmlns:a16="http://schemas.microsoft.com/office/drawing/2014/main" id="{00000000-0008-0000-0F00-000099020000}"/>
            </a:ext>
          </a:extLst>
        </xdr:cNvPr>
        <xdr:cNvSpPr/>
      </xdr:nvSpPr>
      <xdr:spPr>
        <a:xfrm>
          <a:off x="12029440" y="139560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92711</xdr:rowOff>
    </xdr:from>
    <xdr:to>
      <xdr:col>76</xdr:col>
      <xdr:colOff>114300</xdr:colOff>
      <xdr:row>83</xdr:row>
      <xdr:rowOff>118111</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2072620" y="14006831"/>
          <a:ext cx="7823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57150</xdr:rowOff>
    </xdr:from>
    <xdr:to>
      <xdr:col>67</xdr:col>
      <xdr:colOff>101600</xdr:colOff>
      <xdr:row>81</xdr:row>
      <xdr:rowOff>158750</xdr:rowOff>
    </xdr:to>
    <xdr:sp macro="" textlink="">
      <xdr:nvSpPr>
        <xdr:cNvPr id="667" name="楕円 666">
          <a:extLst>
            <a:ext uri="{FF2B5EF4-FFF2-40B4-BE49-F238E27FC236}">
              <a16:creationId xmlns:a16="http://schemas.microsoft.com/office/drawing/2014/main" id="{00000000-0008-0000-0F00-00009B020000}"/>
            </a:ext>
          </a:extLst>
        </xdr:cNvPr>
        <xdr:cNvSpPr/>
      </xdr:nvSpPr>
      <xdr:spPr>
        <a:xfrm>
          <a:off x="11231880" y="1363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107950</xdr:rowOff>
    </xdr:from>
    <xdr:to>
      <xdr:col>71</xdr:col>
      <xdr:colOff>177800</xdr:colOff>
      <xdr:row>83</xdr:row>
      <xdr:rowOff>92711</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1282680" y="13686790"/>
          <a:ext cx="78994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109238</xdr:rowOff>
    </xdr:from>
    <xdr:ext cx="405111" cy="259045"/>
    <xdr:sp macro="" textlink="">
      <xdr:nvSpPr>
        <xdr:cNvPr id="669" name="n_1aveValue【消防施設】&#10;有形固定資産減価償却率">
          <a:extLst>
            <a:ext uri="{FF2B5EF4-FFF2-40B4-BE49-F238E27FC236}">
              <a16:creationId xmlns:a16="http://schemas.microsoft.com/office/drawing/2014/main" id="{00000000-0008-0000-0F00-00009D020000}"/>
            </a:ext>
          </a:extLst>
        </xdr:cNvPr>
        <xdr:cNvSpPr txBox="1"/>
      </xdr:nvSpPr>
      <xdr:spPr>
        <a:xfrm>
          <a:off x="13437244"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118127</xdr:rowOff>
    </xdr:from>
    <xdr:ext cx="405111" cy="259045"/>
    <xdr:sp macro="" textlink="">
      <xdr:nvSpPr>
        <xdr:cNvPr id="670" name="n_2aveValue【消防施設】&#10;有形固定資産減価償却率">
          <a:extLst>
            <a:ext uri="{FF2B5EF4-FFF2-40B4-BE49-F238E27FC236}">
              <a16:creationId xmlns:a16="http://schemas.microsoft.com/office/drawing/2014/main" id="{00000000-0008-0000-0F00-00009E020000}"/>
            </a:ext>
          </a:extLst>
        </xdr:cNvPr>
        <xdr:cNvSpPr txBox="1"/>
      </xdr:nvSpPr>
      <xdr:spPr>
        <a:xfrm>
          <a:off x="12675244" y="1352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85107</xdr:rowOff>
    </xdr:from>
    <xdr:ext cx="405111" cy="259045"/>
    <xdr:sp macro="" textlink="">
      <xdr:nvSpPr>
        <xdr:cNvPr id="671" name="n_3aveValue【消防施設】&#10;有形固定資産減価償却率">
          <a:extLst>
            <a:ext uri="{FF2B5EF4-FFF2-40B4-BE49-F238E27FC236}">
              <a16:creationId xmlns:a16="http://schemas.microsoft.com/office/drawing/2014/main" id="{00000000-0008-0000-0F00-00009F020000}"/>
            </a:ext>
          </a:extLst>
        </xdr:cNvPr>
        <xdr:cNvSpPr txBox="1"/>
      </xdr:nvSpPr>
      <xdr:spPr>
        <a:xfrm>
          <a:off x="11900544" y="1349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63516</xdr:rowOff>
    </xdr:from>
    <xdr:ext cx="405111" cy="259045"/>
    <xdr:sp macro="" textlink="">
      <xdr:nvSpPr>
        <xdr:cNvPr id="672" name="n_4aveValue【消防施設】&#10;有形固定資産減価償却率">
          <a:extLst>
            <a:ext uri="{FF2B5EF4-FFF2-40B4-BE49-F238E27FC236}">
              <a16:creationId xmlns:a16="http://schemas.microsoft.com/office/drawing/2014/main" id="{00000000-0008-0000-0F00-0000A0020000}"/>
            </a:ext>
          </a:extLst>
        </xdr:cNvPr>
        <xdr:cNvSpPr txBox="1"/>
      </xdr:nvSpPr>
      <xdr:spPr>
        <a:xfrm>
          <a:off x="11102984" y="13809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12716</xdr:rowOff>
    </xdr:from>
    <xdr:ext cx="405111" cy="259045"/>
    <xdr:sp macro="" textlink="">
      <xdr:nvSpPr>
        <xdr:cNvPr id="673" name="n_1mainValue【消防施設】&#10;有形固定資産減価償却率">
          <a:extLst>
            <a:ext uri="{FF2B5EF4-FFF2-40B4-BE49-F238E27FC236}">
              <a16:creationId xmlns:a16="http://schemas.microsoft.com/office/drawing/2014/main" id="{00000000-0008-0000-0F00-0000A1020000}"/>
            </a:ext>
          </a:extLst>
        </xdr:cNvPr>
        <xdr:cNvSpPr txBox="1"/>
      </xdr:nvSpPr>
      <xdr:spPr>
        <a:xfrm>
          <a:off x="13437244" y="14094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674" name="n_2mainValue【消防施設】&#10;有形固定資産減価償却率">
          <a:extLst>
            <a:ext uri="{FF2B5EF4-FFF2-40B4-BE49-F238E27FC236}">
              <a16:creationId xmlns:a16="http://schemas.microsoft.com/office/drawing/2014/main" id="{00000000-0008-0000-0F00-0000A2020000}"/>
            </a:ext>
          </a:extLst>
        </xdr:cNvPr>
        <xdr:cNvSpPr txBox="1"/>
      </xdr:nvSpPr>
      <xdr:spPr>
        <a:xfrm>
          <a:off x="12675244" y="1407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134638</xdr:rowOff>
    </xdr:from>
    <xdr:ext cx="405111" cy="259045"/>
    <xdr:sp macro="" textlink="">
      <xdr:nvSpPr>
        <xdr:cNvPr id="675" name="n_3mainValue【消防施設】&#10;有形固定資産減価償却率">
          <a:extLst>
            <a:ext uri="{FF2B5EF4-FFF2-40B4-BE49-F238E27FC236}">
              <a16:creationId xmlns:a16="http://schemas.microsoft.com/office/drawing/2014/main" id="{00000000-0008-0000-0F00-0000A3020000}"/>
            </a:ext>
          </a:extLst>
        </xdr:cNvPr>
        <xdr:cNvSpPr txBox="1"/>
      </xdr:nvSpPr>
      <xdr:spPr>
        <a:xfrm>
          <a:off x="11900544" y="14048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3827</xdr:rowOff>
    </xdr:from>
    <xdr:ext cx="405111" cy="259045"/>
    <xdr:sp macro="" textlink="">
      <xdr:nvSpPr>
        <xdr:cNvPr id="676" name="n_4mainValue【消防施設】&#10;有形固定資産減価償却率">
          <a:extLst>
            <a:ext uri="{FF2B5EF4-FFF2-40B4-BE49-F238E27FC236}">
              <a16:creationId xmlns:a16="http://schemas.microsoft.com/office/drawing/2014/main" id="{00000000-0008-0000-0F00-0000A4020000}"/>
            </a:ext>
          </a:extLst>
        </xdr:cNvPr>
        <xdr:cNvSpPr txBox="1"/>
      </xdr:nvSpPr>
      <xdr:spPr>
        <a:xfrm>
          <a:off x="11102984" y="1341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a:extLst>
            <a:ext uri="{FF2B5EF4-FFF2-40B4-BE49-F238E27FC236}">
              <a16:creationId xmlns:a16="http://schemas.microsoft.com/office/drawing/2014/main" id="{00000000-0008-0000-0F00-0000BB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flipV="1">
          <a:off x="19509104" y="13013055"/>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701" name="【消防施設】&#10;一人当たり面積最小値テキスト">
          <a:extLst>
            <a:ext uri="{FF2B5EF4-FFF2-40B4-BE49-F238E27FC236}">
              <a16:creationId xmlns:a16="http://schemas.microsoft.com/office/drawing/2014/main" id="{00000000-0008-0000-0F00-0000BD020000}"/>
            </a:ext>
          </a:extLst>
        </xdr:cNvPr>
        <xdr:cNvSpPr txBox="1"/>
      </xdr:nvSpPr>
      <xdr:spPr>
        <a:xfrm>
          <a:off x="19547840" y="145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9443700" y="14514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703" name="【消防施設】&#10;一人当たり面積最大値テキスト">
          <a:extLst>
            <a:ext uri="{FF2B5EF4-FFF2-40B4-BE49-F238E27FC236}">
              <a16:creationId xmlns:a16="http://schemas.microsoft.com/office/drawing/2014/main" id="{00000000-0008-0000-0F00-0000BF020000}"/>
            </a:ext>
          </a:extLst>
        </xdr:cNvPr>
        <xdr:cNvSpPr txBox="1"/>
      </xdr:nvSpPr>
      <xdr:spPr>
        <a:xfrm>
          <a:off x="19547840" y="1279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9443700" y="130130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143908</xdr:rowOff>
    </xdr:from>
    <xdr:ext cx="469744" cy="259045"/>
    <xdr:sp macro="" textlink="">
      <xdr:nvSpPr>
        <xdr:cNvPr id="705" name="【消防施設】&#10;一人当たり面積平均値テキスト">
          <a:extLst>
            <a:ext uri="{FF2B5EF4-FFF2-40B4-BE49-F238E27FC236}">
              <a16:creationId xmlns:a16="http://schemas.microsoft.com/office/drawing/2014/main" id="{00000000-0008-0000-0F00-0000C1020000}"/>
            </a:ext>
          </a:extLst>
        </xdr:cNvPr>
        <xdr:cNvSpPr txBox="1"/>
      </xdr:nvSpPr>
      <xdr:spPr>
        <a:xfrm>
          <a:off x="19547840" y="14225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706" name="フローチャート: 判断 705">
          <a:extLst>
            <a:ext uri="{FF2B5EF4-FFF2-40B4-BE49-F238E27FC236}">
              <a16:creationId xmlns:a16="http://schemas.microsoft.com/office/drawing/2014/main" id="{00000000-0008-0000-0F00-0000C2020000}"/>
            </a:ext>
          </a:extLst>
        </xdr:cNvPr>
        <xdr:cNvSpPr/>
      </xdr:nvSpPr>
      <xdr:spPr>
        <a:xfrm>
          <a:off x="19458940" y="14370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131699</xdr:rowOff>
    </xdr:from>
    <xdr:to>
      <xdr:col>112</xdr:col>
      <xdr:colOff>38100</xdr:colOff>
      <xdr:row>86</xdr:row>
      <xdr:rowOff>61849</xdr:rowOff>
    </xdr:to>
    <xdr:sp macro="" textlink="">
      <xdr:nvSpPr>
        <xdr:cNvPr id="707" name="フローチャート: 判断 706">
          <a:extLst>
            <a:ext uri="{FF2B5EF4-FFF2-40B4-BE49-F238E27FC236}">
              <a16:creationId xmlns:a16="http://schemas.microsoft.com/office/drawing/2014/main" id="{00000000-0008-0000-0F00-0000C3020000}"/>
            </a:ext>
          </a:extLst>
        </xdr:cNvPr>
        <xdr:cNvSpPr/>
      </xdr:nvSpPr>
      <xdr:spPr>
        <a:xfrm>
          <a:off x="18735040" y="143810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36830</xdr:rowOff>
    </xdr:from>
    <xdr:to>
      <xdr:col>107</xdr:col>
      <xdr:colOff>101600</xdr:colOff>
      <xdr:row>85</xdr:row>
      <xdr:rowOff>138430</xdr:rowOff>
    </xdr:to>
    <xdr:sp macro="" textlink="">
      <xdr:nvSpPr>
        <xdr:cNvPr id="708" name="フローチャート: 判断 707">
          <a:extLst>
            <a:ext uri="{FF2B5EF4-FFF2-40B4-BE49-F238E27FC236}">
              <a16:creationId xmlns:a16="http://schemas.microsoft.com/office/drawing/2014/main" id="{00000000-0008-0000-0F00-0000C4020000}"/>
            </a:ext>
          </a:extLst>
        </xdr:cNvPr>
        <xdr:cNvSpPr/>
      </xdr:nvSpPr>
      <xdr:spPr>
        <a:xfrm>
          <a:off x="1793748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10540</xdr:rowOff>
    </xdr:from>
    <xdr:to>
      <xdr:col>102</xdr:col>
      <xdr:colOff>165100</xdr:colOff>
      <xdr:row>85</xdr:row>
      <xdr:rowOff>112140</xdr:rowOff>
    </xdr:to>
    <xdr:sp macro="" textlink="">
      <xdr:nvSpPr>
        <xdr:cNvPr id="709" name="フローチャート: 判断 708">
          <a:extLst>
            <a:ext uri="{FF2B5EF4-FFF2-40B4-BE49-F238E27FC236}">
              <a16:creationId xmlns:a16="http://schemas.microsoft.com/office/drawing/2014/main" id="{00000000-0008-0000-0F00-0000C5020000}"/>
            </a:ext>
          </a:extLst>
        </xdr:cNvPr>
        <xdr:cNvSpPr/>
      </xdr:nvSpPr>
      <xdr:spPr>
        <a:xfrm>
          <a:off x="17162780" y="1425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36068</xdr:rowOff>
    </xdr:from>
    <xdr:to>
      <xdr:col>98</xdr:col>
      <xdr:colOff>38100</xdr:colOff>
      <xdr:row>85</xdr:row>
      <xdr:rowOff>137668</xdr:rowOff>
    </xdr:to>
    <xdr:sp macro="" textlink="">
      <xdr:nvSpPr>
        <xdr:cNvPr id="710" name="フローチャート: 判断 709">
          <a:extLst>
            <a:ext uri="{FF2B5EF4-FFF2-40B4-BE49-F238E27FC236}">
              <a16:creationId xmlns:a16="http://schemas.microsoft.com/office/drawing/2014/main" id="{00000000-0008-0000-0F00-0000C6020000}"/>
            </a:ext>
          </a:extLst>
        </xdr:cNvPr>
        <xdr:cNvSpPr/>
      </xdr:nvSpPr>
      <xdr:spPr>
        <a:xfrm>
          <a:off x="16388080" y="142854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17018</xdr:rowOff>
    </xdr:from>
    <xdr:to>
      <xdr:col>116</xdr:col>
      <xdr:colOff>114300</xdr:colOff>
      <xdr:row>86</xdr:row>
      <xdr:rowOff>118618</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19458940" y="1443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103395</xdr:rowOff>
    </xdr:from>
    <xdr:ext cx="469744" cy="259045"/>
    <xdr:sp macro="" textlink="">
      <xdr:nvSpPr>
        <xdr:cNvPr id="717" name="【消防施設】&#10;一人当たり面積該当値テキスト">
          <a:extLst>
            <a:ext uri="{FF2B5EF4-FFF2-40B4-BE49-F238E27FC236}">
              <a16:creationId xmlns:a16="http://schemas.microsoft.com/office/drawing/2014/main" id="{00000000-0008-0000-0F00-0000CD020000}"/>
            </a:ext>
          </a:extLst>
        </xdr:cNvPr>
        <xdr:cNvSpPr txBox="1"/>
      </xdr:nvSpPr>
      <xdr:spPr>
        <a:xfrm>
          <a:off x="19547840" y="1435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18542</xdr:rowOff>
    </xdr:from>
    <xdr:to>
      <xdr:col>112</xdr:col>
      <xdr:colOff>38100</xdr:colOff>
      <xdr:row>86</xdr:row>
      <xdr:rowOff>120142</xdr:rowOff>
    </xdr:to>
    <xdr:sp macro="" textlink="">
      <xdr:nvSpPr>
        <xdr:cNvPr id="718" name="楕円 717">
          <a:extLst>
            <a:ext uri="{FF2B5EF4-FFF2-40B4-BE49-F238E27FC236}">
              <a16:creationId xmlns:a16="http://schemas.microsoft.com/office/drawing/2014/main" id="{00000000-0008-0000-0F00-0000CE020000}"/>
            </a:ext>
          </a:extLst>
        </xdr:cNvPr>
        <xdr:cNvSpPr/>
      </xdr:nvSpPr>
      <xdr:spPr>
        <a:xfrm>
          <a:off x="18735040" y="144355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67818</xdr:rowOff>
    </xdr:from>
    <xdr:to>
      <xdr:col>116</xdr:col>
      <xdr:colOff>63500</xdr:colOff>
      <xdr:row>86</xdr:row>
      <xdr:rowOff>69342</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flipV="1">
          <a:off x="18778220" y="14484858"/>
          <a:ext cx="73152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156463</xdr:rowOff>
    </xdr:from>
    <xdr:to>
      <xdr:col>107</xdr:col>
      <xdr:colOff>101600</xdr:colOff>
      <xdr:row>86</xdr:row>
      <xdr:rowOff>86613</xdr:rowOff>
    </xdr:to>
    <xdr:sp macro="" textlink="">
      <xdr:nvSpPr>
        <xdr:cNvPr id="720" name="楕円 719">
          <a:extLst>
            <a:ext uri="{FF2B5EF4-FFF2-40B4-BE49-F238E27FC236}">
              <a16:creationId xmlns:a16="http://schemas.microsoft.com/office/drawing/2014/main" id="{00000000-0008-0000-0F00-0000D0020000}"/>
            </a:ext>
          </a:extLst>
        </xdr:cNvPr>
        <xdr:cNvSpPr/>
      </xdr:nvSpPr>
      <xdr:spPr>
        <a:xfrm>
          <a:off x="17937480" y="144058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35813</xdr:rowOff>
    </xdr:from>
    <xdr:to>
      <xdr:col>111</xdr:col>
      <xdr:colOff>177800</xdr:colOff>
      <xdr:row>86</xdr:row>
      <xdr:rowOff>69342</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7988280" y="14452853"/>
          <a:ext cx="789940" cy="3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159131</xdr:rowOff>
    </xdr:from>
    <xdr:to>
      <xdr:col>102</xdr:col>
      <xdr:colOff>165100</xdr:colOff>
      <xdr:row>86</xdr:row>
      <xdr:rowOff>89281</xdr:rowOff>
    </xdr:to>
    <xdr:sp macro="" textlink="">
      <xdr:nvSpPr>
        <xdr:cNvPr id="722" name="楕円 721">
          <a:extLst>
            <a:ext uri="{FF2B5EF4-FFF2-40B4-BE49-F238E27FC236}">
              <a16:creationId xmlns:a16="http://schemas.microsoft.com/office/drawing/2014/main" id="{00000000-0008-0000-0F00-0000D2020000}"/>
            </a:ext>
          </a:extLst>
        </xdr:cNvPr>
        <xdr:cNvSpPr/>
      </xdr:nvSpPr>
      <xdr:spPr>
        <a:xfrm>
          <a:off x="17162780" y="144085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35813</xdr:rowOff>
    </xdr:from>
    <xdr:to>
      <xdr:col>107</xdr:col>
      <xdr:colOff>50800</xdr:colOff>
      <xdr:row>86</xdr:row>
      <xdr:rowOff>38481</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flipV="1">
          <a:off x="17213580" y="14452853"/>
          <a:ext cx="7747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25400</xdr:rowOff>
    </xdr:from>
    <xdr:to>
      <xdr:col>98</xdr:col>
      <xdr:colOff>38100</xdr:colOff>
      <xdr:row>86</xdr:row>
      <xdr:rowOff>127000</xdr:rowOff>
    </xdr:to>
    <xdr:sp macro="" textlink="">
      <xdr:nvSpPr>
        <xdr:cNvPr id="724" name="楕円 723">
          <a:extLst>
            <a:ext uri="{FF2B5EF4-FFF2-40B4-BE49-F238E27FC236}">
              <a16:creationId xmlns:a16="http://schemas.microsoft.com/office/drawing/2014/main" id="{00000000-0008-0000-0F00-0000D4020000}"/>
            </a:ext>
          </a:extLst>
        </xdr:cNvPr>
        <xdr:cNvSpPr/>
      </xdr:nvSpPr>
      <xdr:spPr>
        <a:xfrm>
          <a:off x="16388080" y="144424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38481</xdr:rowOff>
    </xdr:from>
    <xdr:to>
      <xdr:col>102</xdr:col>
      <xdr:colOff>114300</xdr:colOff>
      <xdr:row>86</xdr:row>
      <xdr:rowOff>76200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flipV="1">
          <a:off x="16431260" y="14455521"/>
          <a:ext cx="78232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78376</xdr:rowOff>
    </xdr:from>
    <xdr:ext cx="469744" cy="259045"/>
    <xdr:sp macro="" textlink="">
      <xdr:nvSpPr>
        <xdr:cNvPr id="726" name="n_1aveValue【消防施設】&#10;一人当たり面積">
          <a:extLst>
            <a:ext uri="{FF2B5EF4-FFF2-40B4-BE49-F238E27FC236}">
              <a16:creationId xmlns:a16="http://schemas.microsoft.com/office/drawing/2014/main" id="{00000000-0008-0000-0F00-0000D6020000}"/>
            </a:ext>
          </a:extLst>
        </xdr:cNvPr>
        <xdr:cNvSpPr txBox="1"/>
      </xdr:nvSpPr>
      <xdr:spPr>
        <a:xfrm>
          <a:off x="18561127" y="1416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154957</xdr:rowOff>
    </xdr:from>
    <xdr:ext cx="469744" cy="259045"/>
    <xdr:sp macro="" textlink="">
      <xdr:nvSpPr>
        <xdr:cNvPr id="727" name="n_2aveValue【消防施設】&#10;一人当たり面積">
          <a:extLst>
            <a:ext uri="{FF2B5EF4-FFF2-40B4-BE49-F238E27FC236}">
              <a16:creationId xmlns:a16="http://schemas.microsoft.com/office/drawing/2014/main" id="{00000000-0008-0000-0F00-0000D7020000}"/>
            </a:ext>
          </a:extLst>
        </xdr:cNvPr>
        <xdr:cNvSpPr txBox="1"/>
      </xdr:nvSpPr>
      <xdr:spPr>
        <a:xfrm>
          <a:off x="1777626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128667</xdr:rowOff>
    </xdr:from>
    <xdr:ext cx="469744" cy="259045"/>
    <xdr:sp macro="" textlink="">
      <xdr:nvSpPr>
        <xdr:cNvPr id="728" name="n_3aveValue【消防施設】&#10;一人当たり面積">
          <a:extLst>
            <a:ext uri="{FF2B5EF4-FFF2-40B4-BE49-F238E27FC236}">
              <a16:creationId xmlns:a16="http://schemas.microsoft.com/office/drawing/2014/main" id="{00000000-0008-0000-0F00-0000D8020000}"/>
            </a:ext>
          </a:extLst>
        </xdr:cNvPr>
        <xdr:cNvSpPr txBox="1"/>
      </xdr:nvSpPr>
      <xdr:spPr>
        <a:xfrm>
          <a:off x="17001567" y="1404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154195</xdr:rowOff>
    </xdr:from>
    <xdr:ext cx="469744" cy="259045"/>
    <xdr:sp macro="" textlink="">
      <xdr:nvSpPr>
        <xdr:cNvPr id="729" name="n_4aveValue【消防施設】&#10;一人当たり面積">
          <a:extLst>
            <a:ext uri="{FF2B5EF4-FFF2-40B4-BE49-F238E27FC236}">
              <a16:creationId xmlns:a16="http://schemas.microsoft.com/office/drawing/2014/main" id="{00000000-0008-0000-0F00-0000D9020000}"/>
            </a:ext>
          </a:extLst>
        </xdr:cNvPr>
        <xdr:cNvSpPr txBox="1"/>
      </xdr:nvSpPr>
      <xdr:spPr>
        <a:xfrm>
          <a:off x="16226867" y="1406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111269</xdr:rowOff>
    </xdr:from>
    <xdr:ext cx="469744" cy="259045"/>
    <xdr:sp macro="" textlink="">
      <xdr:nvSpPr>
        <xdr:cNvPr id="730" name="n_1mainValue【消防施設】&#10;一人当たり面積">
          <a:extLst>
            <a:ext uri="{FF2B5EF4-FFF2-40B4-BE49-F238E27FC236}">
              <a16:creationId xmlns:a16="http://schemas.microsoft.com/office/drawing/2014/main" id="{00000000-0008-0000-0F00-0000DA020000}"/>
            </a:ext>
          </a:extLst>
        </xdr:cNvPr>
        <xdr:cNvSpPr txBox="1"/>
      </xdr:nvSpPr>
      <xdr:spPr>
        <a:xfrm>
          <a:off x="18561127" y="1452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77740</xdr:rowOff>
    </xdr:from>
    <xdr:ext cx="469744" cy="259045"/>
    <xdr:sp macro="" textlink="">
      <xdr:nvSpPr>
        <xdr:cNvPr id="731" name="n_2mainValue【消防施設】&#10;一人当たり面積">
          <a:extLst>
            <a:ext uri="{FF2B5EF4-FFF2-40B4-BE49-F238E27FC236}">
              <a16:creationId xmlns:a16="http://schemas.microsoft.com/office/drawing/2014/main" id="{00000000-0008-0000-0F00-0000DB020000}"/>
            </a:ext>
          </a:extLst>
        </xdr:cNvPr>
        <xdr:cNvSpPr txBox="1"/>
      </xdr:nvSpPr>
      <xdr:spPr>
        <a:xfrm>
          <a:off x="17776267" y="1449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80408</xdr:rowOff>
    </xdr:from>
    <xdr:ext cx="469744" cy="259045"/>
    <xdr:sp macro="" textlink="">
      <xdr:nvSpPr>
        <xdr:cNvPr id="732" name="n_3mainValue【消防施設】&#10;一人当たり面積">
          <a:extLst>
            <a:ext uri="{FF2B5EF4-FFF2-40B4-BE49-F238E27FC236}">
              <a16:creationId xmlns:a16="http://schemas.microsoft.com/office/drawing/2014/main" id="{00000000-0008-0000-0F00-0000DC020000}"/>
            </a:ext>
          </a:extLst>
        </xdr:cNvPr>
        <xdr:cNvSpPr txBox="1"/>
      </xdr:nvSpPr>
      <xdr:spPr>
        <a:xfrm>
          <a:off x="17001567" y="1449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118127</xdr:rowOff>
    </xdr:from>
    <xdr:ext cx="469744" cy="259045"/>
    <xdr:sp macro="" textlink="">
      <xdr:nvSpPr>
        <xdr:cNvPr id="733" name="n_4mainValue【消防施設】&#10;一人当たり面積">
          <a:extLst>
            <a:ext uri="{FF2B5EF4-FFF2-40B4-BE49-F238E27FC236}">
              <a16:creationId xmlns:a16="http://schemas.microsoft.com/office/drawing/2014/main" id="{00000000-0008-0000-0F00-0000DD020000}"/>
            </a:ext>
          </a:extLst>
        </xdr:cNvPr>
        <xdr:cNvSpPr txBox="1"/>
      </xdr:nvSpPr>
      <xdr:spPr>
        <a:xfrm>
          <a:off x="16226867"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a:extLst>
            <a:ext uri="{FF2B5EF4-FFF2-40B4-BE49-F238E27FC236}">
              <a16:creationId xmlns:a16="http://schemas.microsoft.com/office/drawing/2014/main" id="{00000000-0008-0000-0F00-0000F6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flipV="1">
          <a:off x="14375764" y="16718280"/>
          <a:ext cx="0" cy="158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0" name="【庁舎】&#10;有形固定資産減価償却率最小値テキスト">
          <a:extLst>
            <a:ext uri="{FF2B5EF4-FFF2-40B4-BE49-F238E27FC236}">
              <a16:creationId xmlns:a16="http://schemas.microsoft.com/office/drawing/2014/main" id="{00000000-0008-0000-0F00-0000F8020000}"/>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762" name="【庁舎】&#10;有形固定資産減価償却率最大値テキスト">
          <a:extLst>
            <a:ext uri="{FF2B5EF4-FFF2-40B4-BE49-F238E27FC236}">
              <a16:creationId xmlns:a16="http://schemas.microsoft.com/office/drawing/2014/main" id="{00000000-0008-0000-0F00-0000FA020000}"/>
            </a:ext>
          </a:extLst>
        </xdr:cNvPr>
        <xdr:cNvSpPr txBox="1"/>
      </xdr:nvSpPr>
      <xdr:spPr>
        <a:xfrm>
          <a:off x="14414500" y="164973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4287500" y="16718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764" name="【庁舎】&#10;有形固定資産減価償却率平均値テキスト">
          <a:extLst>
            <a:ext uri="{FF2B5EF4-FFF2-40B4-BE49-F238E27FC236}">
              <a16:creationId xmlns:a16="http://schemas.microsoft.com/office/drawing/2014/main" id="{00000000-0008-0000-0F00-0000FC020000}"/>
            </a:ext>
          </a:extLst>
        </xdr:cNvPr>
        <xdr:cNvSpPr txBox="1"/>
      </xdr:nvSpPr>
      <xdr:spPr>
        <a:xfrm>
          <a:off x="14414500" y="17364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765" name="フローチャート: 判断 764">
          <a:extLst>
            <a:ext uri="{FF2B5EF4-FFF2-40B4-BE49-F238E27FC236}">
              <a16:creationId xmlns:a16="http://schemas.microsoft.com/office/drawing/2014/main" id="{00000000-0008-0000-0F00-0000FD020000}"/>
            </a:ext>
          </a:extLst>
        </xdr:cNvPr>
        <xdr:cNvSpPr/>
      </xdr:nvSpPr>
      <xdr:spPr>
        <a:xfrm>
          <a:off x="14325600" y="1750894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40095</xdr:rowOff>
    </xdr:from>
    <xdr:to>
      <xdr:col>81</xdr:col>
      <xdr:colOff>101600</xdr:colOff>
      <xdr:row>105</xdr:row>
      <xdr:rowOff>141695</xdr:rowOff>
    </xdr:to>
    <xdr:sp macro="" textlink="">
      <xdr:nvSpPr>
        <xdr:cNvPr id="766" name="フローチャート: 判断 765">
          <a:extLst>
            <a:ext uri="{FF2B5EF4-FFF2-40B4-BE49-F238E27FC236}">
              <a16:creationId xmlns:a16="http://schemas.microsoft.com/office/drawing/2014/main" id="{00000000-0008-0000-0F00-0000FE020000}"/>
            </a:ext>
          </a:extLst>
        </xdr:cNvPr>
        <xdr:cNvSpPr/>
      </xdr:nvSpPr>
      <xdr:spPr>
        <a:xfrm>
          <a:off x="13578840" y="1764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767" name="フローチャート: 判断 766">
          <a:extLst>
            <a:ext uri="{FF2B5EF4-FFF2-40B4-BE49-F238E27FC236}">
              <a16:creationId xmlns:a16="http://schemas.microsoft.com/office/drawing/2014/main" id="{00000000-0008-0000-0F00-0000FF020000}"/>
            </a:ext>
          </a:extLst>
        </xdr:cNvPr>
        <xdr:cNvSpPr/>
      </xdr:nvSpPr>
      <xdr:spPr>
        <a:xfrm>
          <a:off x="12804140" y="177206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80918</xdr:rowOff>
    </xdr:from>
    <xdr:to>
      <xdr:col>72</xdr:col>
      <xdr:colOff>38100</xdr:colOff>
      <xdr:row>106</xdr:row>
      <xdr:rowOff>11068</xdr:rowOff>
    </xdr:to>
    <xdr:sp macro="" textlink="">
      <xdr:nvSpPr>
        <xdr:cNvPr id="768" name="フローチャート: 判断 767">
          <a:extLst>
            <a:ext uri="{FF2B5EF4-FFF2-40B4-BE49-F238E27FC236}">
              <a16:creationId xmlns:a16="http://schemas.microsoft.com/office/drawing/2014/main" id="{00000000-0008-0000-0F00-000000030000}"/>
            </a:ext>
          </a:extLst>
        </xdr:cNvPr>
        <xdr:cNvSpPr/>
      </xdr:nvSpPr>
      <xdr:spPr>
        <a:xfrm>
          <a:off x="12029440" y="176831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66221</xdr:rowOff>
    </xdr:from>
    <xdr:to>
      <xdr:col>67</xdr:col>
      <xdr:colOff>101600</xdr:colOff>
      <xdr:row>105</xdr:row>
      <xdr:rowOff>167821</xdr:rowOff>
    </xdr:to>
    <xdr:sp macro="" textlink="">
      <xdr:nvSpPr>
        <xdr:cNvPr id="769" name="フローチャート: 判断 768">
          <a:extLst>
            <a:ext uri="{FF2B5EF4-FFF2-40B4-BE49-F238E27FC236}">
              <a16:creationId xmlns:a16="http://schemas.microsoft.com/office/drawing/2014/main" id="{00000000-0008-0000-0F00-000001030000}"/>
            </a:ext>
          </a:extLst>
        </xdr:cNvPr>
        <xdr:cNvSpPr/>
      </xdr:nvSpPr>
      <xdr:spPr>
        <a:xfrm>
          <a:off x="1123188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40095</xdr:rowOff>
    </xdr:from>
    <xdr:to>
      <xdr:col>85</xdr:col>
      <xdr:colOff>177800</xdr:colOff>
      <xdr:row>107</xdr:row>
      <xdr:rowOff>141695</xdr:rowOff>
    </xdr:to>
    <xdr:sp macro="" textlink="">
      <xdr:nvSpPr>
        <xdr:cNvPr id="775" name="楕円 774">
          <a:extLst>
            <a:ext uri="{FF2B5EF4-FFF2-40B4-BE49-F238E27FC236}">
              <a16:creationId xmlns:a16="http://schemas.microsoft.com/office/drawing/2014/main" id="{00000000-0008-0000-0F00-000007030000}"/>
            </a:ext>
          </a:extLst>
        </xdr:cNvPr>
        <xdr:cNvSpPr/>
      </xdr:nvSpPr>
      <xdr:spPr>
        <a:xfrm>
          <a:off x="14325600" y="1797757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18522</xdr:rowOff>
    </xdr:from>
    <xdr:ext cx="405111" cy="259045"/>
    <xdr:sp macro="" textlink="">
      <xdr:nvSpPr>
        <xdr:cNvPr id="776" name="【庁舎】&#10;有形固定資産減価償却率該当値テキスト">
          <a:extLst>
            <a:ext uri="{FF2B5EF4-FFF2-40B4-BE49-F238E27FC236}">
              <a16:creationId xmlns:a16="http://schemas.microsoft.com/office/drawing/2014/main" id="{00000000-0008-0000-0F00-000008030000}"/>
            </a:ext>
          </a:extLst>
        </xdr:cNvPr>
        <xdr:cNvSpPr txBox="1"/>
      </xdr:nvSpPr>
      <xdr:spPr>
        <a:xfrm>
          <a:off x="14414500" y="17956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23768</xdr:rowOff>
    </xdr:from>
    <xdr:to>
      <xdr:col>81</xdr:col>
      <xdr:colOff>101600</xdr:colOff>
      <xdr:row>107</xdr:row>
      <xdr:rowOff>125368</xdr:rowOff>
    </xdr:to>
    <xdr:sp macro="" textlink="">
      <xdr:nvSpPr>
        <xdr:cNvPr id="777" name="楕円 776">
          <a:extLst>
            <a:ext uri="{FF2B5EF4-FFF2-40B4-BE49-F238E27FC236}">
              <a16:creationId xmlns:a16="http://schemas.microsoft.com/office/drawing/2014/main" id="{00000000-0008-0000-0F00-000009030000}"/>
            </a:ext>
          </a:extLst>
        </xdr:cNvPr>
        <xdr:cNvSpPr/>
      </xdr:nvSpPr>
      <xdr:spPr>
        <a:xfrm>
          <a:off x="13578840" y="1796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74568</xdr:rowOff>
    </xdr:from>
    <xdr:to>
      <xdr:col>85</xdr:col>
      <xdr:colOff>127000</xdr:colOff>
      <xdr:row>107</xdr:row>
      <xdr:rowOff>90895</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3629640" y="18012048"/>
          <a:ext cx="74676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5806</xdr:rowOff>
    </xdr:from>
    <xdr:to>
      <xdr:col>76</xdr:col>
      <xdr:colOff>165100</xdr:colOff>
      <xdr:row>107</xdr:row>
      <xdr:rowOff>107406</xdr:rowOff>
    </xdr:to>
    <xdr:sp macro="" textlink="">
      <xdr:nvSpPr>
        <xdr:cNvPr id="779" name="楕円 778">
          <a:extLst>
            <a:ext uri="{FF2B5EF4-FFF2-40B4-BE49-F238E27FC236}">
              <a16:creationId xmlns:a16="http://schemas.microsoft.com/office/drawing/2014/main" id="{00000000-0008-0000-0F00-00000B030000}"/>
            </a:ext>
          </a:extLst>
        </xdr:cNvPr>
        <xdr:cNvSpPr/>
      </xdr:nvSpPr>
      <xdr:spPr>
        <a:xfrm>
          <a:off x="12804140" y="179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56606</xdr:rowOff>
    </xdr:from>
    <xdr:to>
      <xdr:col>81</xdr:col>
      <xdr:colOff>50800</xdr:colOff>
      <xdr:row>107</xdr:row>
      <xdr:rowOff>74568</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2854940" y="17994086"/>
          <a:ext cx="7747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156029</xdr:rowOff>
    </xdr:from>
    <xdr:to>
      <xdr:col>72</xdr:col>
      <xdr:colOff>38100</xdr:colOff>
      <xdr:row>107</xdr:row>
      <xdr:rowOff>86179</xdr:rowOff>
    </xdr:to>
    <xdr:sp macro="" textlink="">
      <xdr:nvSpPr>
        <xdr:cNvPr id="781" name="楕円 780">
          <a:extLst>
            <a:ext uri="{FF2B5EF4-FFF2-40B4-BE49-F238E27FC236}">
              <a16:creationId xmlns:a16="http://schemas.microsoft.com/office/drawing/2014/main" id="{00000000-0008-0000-0F00-00000D030000}"/>
            </a:ext>
          </a:extLst>
        </xdr:cNvPr>
        <xdr:cNvSpPr/>
      </xdr:nvSpPr>
      <xdr:spPr>
        <a:xfrm>
          <a:off x="12029440" y="179258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35379</xdr:rowOff>
    </xdr:from>
    <xdr:to>
      <xdr:col>76</xdr:col>
      <xdr:colOff>114300</xdr:colOff>
      <xdr:row>107</xdr:row>
      <xdr:rowOff>56606</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2072620" y="17972859"/>
          <a:ext cx="78232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54792</xdr:rowOff>
    </xdr:from>
    <xdr:to>
      <xdr:col>67</xdr:col>
      <xdr:colOff>101600</xdr:colOff>
      <xdr:row>108</xdr:row>
      <xdr:rowOff>156392</xdr:rowOff>
    </xdr:to>
    <xdr:sp macro="" textlink="">
      <xdr:nvSpPr>
        <xdr:cNvPr id="783" name="楕円 782">
          <a:extLst>
            <a:ext uri="{FF2B5EF4-FFF2-40B4-BE49-F238E27FC236}">
              <a16:creationId xmlns:a16="http://schemas.microsoft.com/office/drawing/2014/main" id="{00000000-0008-0000-0F00-00000F030000}"/>
            </a:ext>
          </a:extLst>
        </xdr:cNvPr>
        <xdr:cNvSpPr/>
      </xdr:nvSpPr>
      <xdr:spPr>
        <a:xfrm>
          <a:off x="1123188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35379</xdr:rowOff>
    </xdr:from>
    <xdr:to>
      <xdr:col>71</xdr:col>
      <xdr:colOff>177800</xdr:colOff>
      <xdr:row>108</xdr:row>
      <xdr:rowOff>105592</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flipV="1">
          <a:off x="11282680" y="17972859"/>
          <a:ext cx="789940" cy="23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158222</xdr:rowOff>
    </xdr:from>
    <xdr:ext cx="405111" cy="259045"/>
    <xdr:sp macro="" textlink="">
      <xdr:nvSpPr>
        <xdr:cNvPr id="785" name="n_1aveValue【庁舎】&#10;有形固定資産減価償却率">
          <a:extLst>
            <a:ext uri="{FF2B5EF4-FFF2-40B4-BE49-F238E27FC236}">
              <a16:creationId xmlns:a16="http://schemas.microsoft.com/office/drawing/2014/main" id="{00000000-0008-0000-0F00-000011030000}"/>
            </a:ext>
          </a:extLst>
        </xdr:cNvPr>
        <xdr:cNvSpPr txBox="1"/>
      </xdr:nvSpPr>
      <xdr:spPr>
        <a:xfrm>
          <a:off x="13437244" y="174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65150</xdr:rowOff>
    </xdr:from>
    <xdr:ext cx="405111" cy="259045"/>
    <xdr:sp macro="" textlink="">
      <xdr:nvSpPr>
        <xdr:cNvPr id="786" name="n_2aveValue【庁舎】&#10;有形固定資産減価償却率">
          <a:extLst>
            <a:ext uri="{FF2B5EF4-FFF2-40B4-BE49-F238E27FC236}">
              <a16:creationId xmlns:a16="http://schemas.microsoft.com/office/drawing/2014/main" id="{00000000-0008-0000-0F00-000012030000}"/>
            </a:ext>
          </a:extLst>
        </xdr:cNvPr>
        <xdr:cNvSpPr txBox="1"/>
      </xdr:nvSpPr>
      <xdr:spPr>
        <a:xfrm>
          <a:off x="12675244" y="1749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27595</xdr:rowOff>
    </xdr:from>
    <xdr:ext cx="405111" cy="259045"/>
    <xdr:sp macro="" textlink="">
      <xdr:nvSpPr>
        <xdr:cNvPr id="787" name="n_3aveValue【庁舎】&#10;有形固定資産減価償却率">
          <a:extLst>
            <a:ext uri="{FF2B5EF4-FFF2-40B4-BE49-F238E27FC236}">
              <a16:creationId xmlns:a16="http://schemas.microsoft.com/office/drawing/2014/main" id="{00000000-0008-0000-0F00-000013030000}"/>
            </a:ext>
          </a:extLst>
        </xdr:cNvPr>
        <xdr:cNvSpPr txBox="1"/>
      </xdr:nvSpPr>
      <xdr:spPr>
        <a:xfrm>
          <a:off x="11900544" y="17462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12898</xdr:rowOff>
    </xdr:from>
    <xdr:ext cx="405111" cy="259045"/>
    <xdr:sp macro="" textlink="">
      <xdr:nvSpPr>
        <xdr:cNvPr id="788" name="n_4aveValue【庁舎】&#10;有形固定資産減価償却率">
          <a:extLst>
            <a:ext uri="{FF2B5EF4-FFF2-40B4-BE49-F238E27FC236}">
              <a16:creationId xmlns:a16="http://schemas.microsoft.com/office/drawing/2014/main" id="{00000000-0008-0000-0F00-000014030000}"/>
            </a:ext>
          </a:extLst>
        </xdr:cNvPr>
        <xdr:cNvSpPr txBox="1"/>
      </xdr:nvSpPr>
      <xdr:spPr>
        <a:xfrm>
          <a:off x="11102984" y="1744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116495</xdr:rowOff>
    </xdr:from>
    <xdr:ext cx="405111" cy="259045"/>
    <xdr:sp macro="" textlink="">
      <xdr:nvSpPr>
        <xdr:cNvPr id="789" name="n_1mainValue【庁舎】&#10;有形固定資産減価償却率">
          <a:extLst>
            <a:ext uri="{FF2B5EF4-FFF2-40B4-BE49-F238E27FC236}">
              <a16:creationId xmlns:a16="http://schemas.microsoft.com/office/drawing/2014/main" id="{00000000-0008-0000-0F00-000015030000}"/>
            </a:ext>
          </a:extLst>
        </xdr:cNvPr>
        <xdr:cNvSpPr txBox="1"/>
      </xdr:nvSpPr>
      <xdr:spPr>
        <a:xfrm>
          <a:off x="13437244" y="1805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98533</xdr:rowOff>
    </xdr:from>
    <xdr:ext cx="405111" cy="259045"/>
    <xdr:sp macro="" textlink="">
      <xdr:nvSpPr>
        <xdr:cNvPr id="790" name="n_2mainValue【庁舎】&#10;有形固定資産減価償却率">
          <a:extLst>
            <a:ext uri="{FF2B5EF4-FFF2-40B4-BE49-F238E27FC236}">
              <a16:creationId xmlns:a16="http://schemas.microsoft.com/office/drawing/2014/main" id="{00000000-0008-0000-0F00-000016030000}"/>
            </a:ext>
          </a:extLst>
        </xdr:cNvPr>
        <xdr:cNvSpPr txBox="1"/>
      </xdr:nvSpPr>
      <xdr:spPr>
        <a:xfrm>
          <a:off x="12675244" y="1803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77306</xdr:rowOff>
    </xdr:from>
    <xdr:ext cx="405111" cy="259045"/>
    <xdr:sp macro="" textlink="">
      <xdr:nvSpPr>
        <xdr:cNvPr id="791" name="n_3mainValue【庁舎】&#10;有形固定資産減価償却率">
          <a:extLst>
            <a:ext uri="{FF2B5EF4-FFF2-40B4-BE49-F238E27FC236}">
              <a16:creationId xmlns:a16="http://schemas.microsoft.com/office/drawing/2014/main" id="{00000000-0008-0000-0F00-000017030000}"/>
            </a:ext>
          </a:extLst>
        </xdr:cNvPr>
        <xdr:cNvSpPr txBox="1"/>
      </xdr:nvSpPr>
      <xdr:spPr>
        <a:xfrm>
          <a:off x="11900544" y="18014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147519</xdr:rowOff>
    </xdr:from>
    <xdr:ext cx="405111" cy="259045"/>
    <xdr:sp macro="" textlink="">
      <xdr:nvSpPr>
        <xdr:cNvPr id="792" name="n_4mainValue【庁舎】&#10;有形固定資産減価償却率">
          <a:extLst>
            <a:ext uri="{FF2B5EF4-FFF2-40B4-BE49-F238E27FC236}">
              <a16:creationId xmlns:a16="http://schemas.microsoft.com/office/drawing/2014/main" id="{00000000-0008-0000-0F00-000018030000}"/>
            </a:ext>
          </a:extLst>
        </xdr:cNvPr>
        <xdr:cNvSpPr txBox="1"/>
      </xdr:nvSpPr>
      <xdr:spPr>
        <a:xfrm>
          <a:off x="1110298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5630721" y="1662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a:extLst>
            <a:ext uri="{FF2B5EF4-FFF2-40B4-BE49-F238E27FC236}">
              <a16:creationId xmlns:a16="http://schemas.microsoft.com/office/drawing/2014/main" id="{00000000-0008-0000-0F00-00002F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flipV="1">
          <a:off x="19509104" y="16934053"/>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817" name="【庁舎】&#10;一人当たり面積最小値テキスト">
          <a:extLst>
            <a:ext uri="{FF2B5EF4-FFF2-40B4-BE49-F238E27FC236}">
              <a16:creationId xmlns:a16="http://schemas.microsoft.com/office/drawing/2014/main" id="{00000000-0008-0000-0F00-000031030000}"/>
            </a:ext>
          </a:extLst>
        </xdr:cNvPr>
        <xdr:cNvSpPr txBox="1"/>
      </xdr:nvSpPr>
      <xdr:spPr>
        <a:xfrm>
          <a:off x="19547840" y="1823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19443700" y="182332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819" name="【庁舎】&#10;一人当たり面積最大値テキスト">
          <a:extLst>
            <a:ext uri="{FF2B5EF4-FFF2-40B4-BE49-F238E27FC236}">
              <a16:creationId xmlns:a16="http://schemas.microsoft.com/office/drawing/2014/main" id="{00000000-0008-0000-0F00-000033030000}"/>
            </a:ext>
          </a:extLst>
        </xdr:cNvPr>
        <xdr:cNvSpPr txBox="1"/>
      </xdr:nvSpPr>
      <xdr:spPr>
        <a:xfrm>
          <a:off x="19547840" y="1671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19443700" y="169340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2812</xdr:rowOff>
    </xdr:from>
    <xdr:ext cx="469744" cy="259045"/>
    <xdr:sp macro="" textlink="">
      <xdr:nvSpPr>
        <xdr:cNvPr id="821" name="【庁舎】&#10;一人当たり面積平均値テキスト">
          <a:extLst>
            <a:ext uri="{FF2B5EF4-FFF2-40B4-BE49-F238E27FC236}">
              <a16:creationId xmlns:a16="http://schemas.microsoft.com/office/drawing/2014/main" id="{00000000-0008-0000-0F00-000035030000}"/>
            </a:ext>
          </a:extLst>
        </xdr:cNvPr>
        <xdr:cNvSpPr txBox="1"/>
      </xdr:nvSpPr>
      <xdr:spPr>
        <a:xfrm>
          <a:off x="19547840" y="1794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822" name="フローチャート: 判断 821">
          <a:extLst>
            <a:ext uri="{FF2B5EF4-FFF2-40B4-BE49-F238E27FC236}">
              <a16:creationId xmlns:a16="http://schemas.microsoft.com/office/drawing/2014/main" id="{00000000-0008-0000-0F00-000036030000}"/>
            </a:ext>
          </a:extLst>
        </xdr:cNvPr>
        <xdr:cNvSpPr/>
      </xdr:nvSpPr>
      <xdr:spPr>
        <a:xfrm>
          <a:off x="19458940" y="18088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167387</xdr:rowOff>
    </xdr:from>
    <xdr:to>
      <xdr:col>112</xdr:col>
      <xdr:colOff>38100</xdr:colOff>
      <xdr:row>108</xdr:row>
      <xdr:rowOff>97537</xdr:rowOff>
    </xdr:to>
    <xdr:sp macro="" textlink="">
      <xdr:nvSpPr>
        <xdr:cNvPr id="823" name="フローチャート: 判断 822">
          <a:extLst>
            <a:ext uri="{FF2B5EF4-FFF2-40B4-BE49-F238E27FC236}">
              <a16:creationId xmlns:a16="http://schemas.microsoft.com/office/drawing/2014/main" id="{00000000-0008-0000-0F00-000037030000}"/>
            </a:ext>
          </a:extLst>
        </xdr:cNvPr>
        <xdr:cNvSpPr/>
      </xdr:nvSpPr>
      <xdr:spPr>
        <a:xfrm>
          <a:off x="18735040" y="181048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2287</xdr:rowOff>
    </xdr:from>
    <xdr:to>
      <xdr:col>107</xdr:col>
      <xdr:colOff>101600</xdr:colOff>
      <xdr:row>108</xdr:row>
      <xdr:rowOff>103887</xdr:rowOff>
    </xdr:to>
    <xdr:sp macro="" textlink="">
      <xdr:nvSpPr>
        <xdr:cNvPr id="824" name="フローチャート: 判断 823">
          <a:extLst>
            <a:ext uri="{FF2B5EF4-FFF2-40B4-BE49-F238E27FC236}">
              <a16:creationId xmlns:a16="http://schemas.microsoft.com/office/drawing/2014/main" id="{00000000-0008-0000-0F00-000038030000}"/>
            </a:ext>
          </a:extLst>
        </xdr:cNvPr>
        <xdr:cNvSpPr/>
      </xdr:nvSpPr>
      <xdr:spPr>
        <a:xfrm>
          <a:off x="17937480" y="1810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169799</xdr:rowOff>
    </xdr:from>
    <xdr:to>
      <xdr:col>102</xdr:col>
      <xdr:colOff>165100</xdr:colOff>
      <xdr:row>108</xdr:row>
      <xdr:rowOff>99949</xdr:rowOff>
    </xdr:to>
    <xdr:sp macro="" textlink="">
      <xdr:nvSpPr>
        <xdr:cNvPr id="825" name="フローチャート: 判断 824">
          <a:extLst>
            <a:ext uri="{FF2B5EF4-FFF2-40B4-BE49-F238E27FC236}">
              <a16:creationId xmlns:a16="http://schemas.microsoft.com/office/drawing/2014/main" id="{00000000-0008-0000-0F00-000039030000}"/>
            </a:ext>
          </a:extLst>
        </xdr:cNvPr>
        <xdr:cNvSpPr/>
      </xdr:nvSpPr>
      <xdr:spPr>
        <a:xfrm>
          <a:off x="17162780" y="181072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157987</xdr:rowOff>
    </xdr:from>
    <xdr:to>
      <xdr:col>98</xdr:col>
      <xdr:colOff>38100</xdr:colOff>
      <xdr:row>108</xdr:row>
      <xdr:rowOff>88137</xdr:rowOff>
    </xdr:to>
    <xdr:sp macro="" textlink="">
      <xdr:nvSpPr>
        <xdr:cNvPr id="826" name="フローチャート: 判断 825">
          <a:extLst>
            <a:ext uri="{FF2B5EF4-FFF2-40B4-BE49-F238E27FC236}">
              <a16:creationId xmlns:a16="http://schemas.microsoft.com/office/drawing/2014/main" id="{00000000-0008-0000-0F00-00003A030000}"/>
            </a:ext>
          </a:extLst>
        </xdr:cNvPr>
        <xdr:cNvSpPr/>
      </xdr:nvSpPr>
      <xdr:spPr>
        <a:xfrm>
          <a:off x="16388080" y="180954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41529</xdr:rowOff>
    </xdr:from>
    <xdr:to>
      <xdr:col>116</xdr:col>
      <xdr:colOff>114300</xdr:colOff>
      <xdr:row>108</xdr:row>
      <xdr:rowOff>143129</xdr:rowOff>
    </xdr:to>
    <xdr:sp macro="" textlink="">
      <xdr:nvSpPr>
        <xdr:cNvPr id="832" name="楕円 831">
          <a:extLst>
            <a:ext uri="{FF2B5EF4-FFF2-40B4-BE49-F238E27FC236}">
              <a16:creationId xmlns:a16="http://schemas.microsoft.com/office/drawing/2014/main" id="{00000000-0008-0000-0F00-000040030000}"/>
            </a:ext>
          </a:extLst>
        </xdr:cNvPr>
        <xdr:cNvSpPr/>
      </xdr:nvSpPr>
      <xdr:spPr>
        <a:xfrm>
          <a:off x="19458940" y="1814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129811</xdr:rowOff>
    </xdr:from>
    <xdr:ext cx="469744" cy="259045"/>
    <xdr:sp macro="" textlink="">
      <xdr:nvSpPr>
        <xdr:cNvPr id="833" name="【庁舎】&#10;一人当たり面積該当値テキスト">
          <a:extLst>
            <a:ext uri="{FF2B5EF4-FFF2-40B4-BE49-F238E27FC236}">
              <a16:creationId xmlns:a16="http://schemas.microsoft.com/office/drawing/2014/main" id="{00000000-0008-0000-0F00-000041030000}"/>
            </a:ext>
          </a:extLst>
        </xdr:cNvPr>
        <xdr:cNvSpPr txBox="1"/>
      </xdr:nvSpPr>
      <xdr:spPr>
        <a:xfrm>
          <a:off x="19547840" y="1806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43687</xdr:rowOff>
    </xdr:from>
    <xdr:to>
      <xdr:col>112</xdr:col>
      <xdr:colOff>38100</xdr:colOff>
      <xdr:row>108</xdr:row>
      <xdr:rowOff>145287</xdr:rowOff>
    </xdr:to>
    <xdr:sp macro="" textlink="">
      <xdr:nvSpPr>
        <xdr:cNvPr id="834" name="楕円 833">
          <a:extLst>
            <a:ext uri="{FF2B5EF4-FFF2-40B4-BE49-F238E27FC236}">
              <a16:creationId xmlns:a16="http://schemas.microsoft.com/office/drawing/2014/main" id="{00000000-0008-0000-0F00-000042030000}"/>
            </a:ext>
          </a:extLst>
        </xdr:cNvPr>
        <xdr:cNvSpPr/>
      </xdr:nvSpPr>
      <xdr:spPr>
        <a:xfrm>
          <a:off x="18735040" y="181488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92329</xdr:rowOff>
    </xdr:from>
    <xdr:to>
      <xdr:col>116</xdr:col>
      <xdr:colOff>63500</xdr:colOff>
      <xdr:row>108</xdr:row>
      <xdr:rowOff>94487</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flipV="1">
          <a:off x="18778220" y="18197449"/>
          <a:ext cx="73152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45213</xdr:rowOff>
    </xdr:from>
    <xdr:to>
      <xdr:col>107</xdr:col>
      <xdr:colOff>101600</xdr:colOff>
      <xdr:row>108</xdr:row>
      <xdr:rowOff>146813</xdr:rowOff>
    </xdr:to>
    <xdr:sp macro="" textlink="">
      <xdr:nvSpPr>
        <xdr:cNvPr id="836" name="楕円 835">
          <a:extLst>
            <a:ext uri="{FF2B5EF4-FFF2-40B4-BE49-F238E27FC236}">
              <a16:creationId xmlns:a16="http://schemas.microsoft.com/office/drawing/2014/main" id="{00000000-0008-0000-0F00-000044030000}"/>
            </a:ext>
          </a:extLst>
        </xdr:cNvPr>
        <xdr:cNvSpPr/>
      </xdr:nvSpPr>
      <xdr:spPr>
        <a:xfrm>
          <a:off x="17937480" y="1815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94487</xdr:rowOff>
    </xdr:from>
    <xdr:to>
      <xdr:col>111</xdr:col>
      <xdr:colOff>177800</xdr:colOff>
      <xdr:row>108</xdr:row>
      <xdr:rowOff>96013</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flipV="1">
          <a:off x="17988280" y="18199607"/>
          <a:ext cx="78994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47371</xdr:rowOff>
    </xdr:from>
    <xdr:to>
      <xdr:col>102</xdr:col>
      <xdr:colOff>165100</xdr:colOff>
      <xdr:row>108</xdr:row>
      <xdr:rowOff>148971</xdr:rowOff>
    </xdr:to>
    <xdr:sp macro="" textlink="">
      <xdr:nvSpPr>
        <xdr:cNvPr id="838" name="楕円 837">
          <a:extLst>
            <a:ext uri="{FF2B5EF4-FFF2-40B4-BE49-F238E27FC236}">
              <a16:creationId xmlns:a16="http://schemas.microsoft.com/office/drawing/2014/main" id="{00000000-0008-0000-0F00-000046030000}"/>
            </a:ext>
          </a:extLst>
        </xdr:cNvPr>
        <xdr:cNvSpPr/>
      </xdr:nvSpPr>
      <xdr:spPr>
        <a:xfrm>
          <a:off x="17162780" y="1815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96013</xdr:rowOff>
    </xdr:from>
    <xdr:to>
      <xdr:col>107</xdr:col>
      <xdr:colOff>50800</xdr:colOff>
      <xdr:row>108</xdr:row>
      <xdr:rowOff>98171</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flipV="1">
          <a:off x="17213580" y="18201133"/>
          <a:ext cx="7747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48768</xdr:rowOff>
    </xdr:from>
    <xdr:to>
      <xdr:col>98</xdr:col>
      <xdr:colOff>38100</xdr:colOff>
      <xdr:row>108</xdr:row>
      <xdr:rowOff>150368</xdr:rowOff>
    </xdr:to>
    <xdr:sp macro="" textlink="">
      <xdr:nvSpPr>
        <xdr:cNvPr id="840" name="楕円 839">
          <a:extLst>
            <a:ext uri="{FF2B5EF4-FFF2-40B4-BE49-F238E27FC236}">
              <a16:creationId xmlns:a16="http://schemas.microsoft.com/office/drawing/2014/main" id="{00000000-0008-0000-0F00-000048030000}"/>
            </a:ext>
          </a:extLst>
        </xdr:cNvPr>
        <xdr:cNvSpPr/>
      </xdr:nvSpPr>
      <xdr:spPr>
        <a:xfrm>
          <a:off x="16388080" y="181538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98171</xdr:rowOff>
    </xdr:from>
    <xdr:to>
      <xdr:col>102</xdr:col>
      <xdr:colOff>114300</xdr:colOff>
      <xdr:row>108</xdr:row>
      <xdr:rowOff>99568</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flipV="1">
          <a:off x="16431260" y="18203291"/>
          <a:ext cx="78232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114064</xdr:rowOff>
    </xdr:from>
    <xdr:ext cx="469744" cy="259045"/>
    <xdr:sp macro="" textlink="">
      <xdr:nvSpPr>
        <xdr:cNvPr id="842" name="n_1aveValue【庁舎】&#10;一人当たり面積">
          <a:extLst>
            <a:ext uri="{FF2B5EF4-FFF2-40B4-BE49-F238E27FC236}">
              <a16:creationId xmlns:a16="http://schemas.microsoft.com/office/drawing/2014/main" id="{00000000-0008-0000-0F00-00004A030000}"/>
            </a:ext>
          </a:extLst>
        </xdr:cNvPr>
        <xdr:cNvSpPr txBox="1"/>
      </xdr:nvSpPr>
      <xdr:spPr>
        <a:xfrm>
          <a:off x="18561127" y="1788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843" name="n_2aveValue【庁舎】&#10;一人当たり面積">
          <a:extLst>
            <a:ext uri="{FF2B5EF4-FFF2-40B4-BE49-F238E27FC236}">
              <a16:creationId xmlns:a16="http://schemas.microsoft.com/office/drawing/2014/main" id="{00000000-0008-0000-0F00-00004B030000}"/>
            </a:ext>
          </a:extLst>
        </xdr:cNvPr>
        <xdr:cNvSpPr txBox="1"/>
      </xdr:nvSpPr>
      <xdr:spPr>
        <a:xfrm>
          <a:off x="17776267" y="1789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116476</xdr:rowOff>
    </xdr:from>
    <xdr:ext cx="469744" cy="259045"/>
    <xdr:sp macro="" textlink="">
      <xdr:nvSpPr>
        <xdr:cNvPr id="844" name="n_3aveValue【庁舎】&#10;一人当たり面積">
          <a:extLst>
            <a:ext uri="{FF2B5EF4-FFF2-40B4-BE49-F238E27FC236}">
              <a16:creationId xmlns:a16="http://schemas.microsoft.com/office/drawing/2014/main" id="{00000000-0008-0000-0F00-00004C030000}"/>
            </a:ext>
          </a:extLst>
        </xdr:cNvPr>
        <xdr:cNvSpPr txBox="1"/>
      </xdr:nvSpPr>
      <xdr:spPr>
        <a:xfrm>
          <a:off x="17001567" y="1788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104664</xdr:rowOff>
    </xdr:from>
    <xdr:ext cx="469744" cy="259045"/>
    <xdr:sp macro="" textlink="">
      <xdr:nvSpPr>
        <xdr:cNvPr id="845" name="n_4aveValue【庁舎】&#10;一人当たり面積">
          <a:extLst>
            <a:ext uri="{FF2B5EF4-FFF2-40B4-BE49-F238E27FC236}">
              <a16:creationId xmlns:a16="http://schemas.microsoft.com/office/drawing/2014/main" id="{00000000-0008-0000-0F00-00004D030000}"/>
            </a:ext>
          </a:extLst>
        </xdr:cNvPr>
        <xdr:cNvSpPr txBox="1"/>
      </xdr:nvSpPr>
      <xdr:spPr>
        <a:xfrm>
          <a:off x="16226867" y="178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136414</xdr:rowOff>
    </xdr:from>
    <xdr:ext cx="469744" cy="259045"/>
    <xdr:sp macro="" textlink="">
      <xdr:nvSpPr>
        <xdr:cNvPr id="846" name="n_1mainValue【庁舎】&#10;一人当たり面積">
          <a:extLst>
            <a:ext uri="{FF2B5EF4-FFF2-40B4-BE49-F238E27FC236}">
              <a16:creationId xmlns:a16="http://schemas.microsoft.com/office/drawing/2014/main" id="{00000000-0008-0000-0F00-00004E030000}"/>
            </a:ext>
          </a:extLst>
        </xdr:cNvPr>
        <xdr:cNvSpPr txBox="1"/>
      </xdr:nvSpPr>
      <xdr:spPr>
        <a:xfrm>
          <a:off x="18561127" y="1824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137940</xdr:rowOff>
    </xdr:from>
    <xdr:ext cx="469744" cy="259045"/>
    <xdr:sp macro="" textlink="">
      <xdr:nvSpPr>
        <xdr:cNvPr id="847" name="n_2mainValue【庁舎】&#10;一人当たり面積">
          <a:extLst>
            <a:ext uri="{FF2B5EF4-FFF2-40B4-BE49-F238E27FC236}">
              <a16:creationId xmlns:a16="http://schemas.microsoft.com/office/drawing/2014/main" id="{00000000-0008-0000-0F00-00004F030000}"/>
            </a:ext>
          </a:extLst>
        </xdr:cNvPr>
        <xdr:cNvSpPr txBox="1"/>
      </xdr:nvSpPr>
      <xdr:spPr>
        <a:xfrm>
          <a:off x="17776267" y="182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140098</xdr:rowOff>
    </xdr:from>
    <xdr:ext cx="469744" cy="259045"/>
    <xdr:sp macro="" textlink="">
      <xdr:nvSpPr>
        <xdr:cNvPr id="848" name="n_3mainValue【庁舎】&#10;一人当たり面積">
          <a:extLst>
            <a:ext uri="{FF2B5EF4-FFF2-40B4-BE49-F238E27FC236}">
              <a16:creationId xmlns:a16="http://schemas.microsoft.com/office/drawing/2014/main" id="{00000000-0008-0000-0F00-000050030000}"/>
            </a:ext>
          </a:extLst>
        </xdr:cNvPr>
        <xdr:cNvSpPr txBox="1"/>
      </xdr:nvSpPr>
      <xdr:spPr>
        <a:xfrm>
          <a:off x="17001567" y="1824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141495</xdr:rowOff>
    </xdr:from>
    <xdr:ext cx="469744" cy="259045"/>
    <xdr:sp macro="" textlink="">
      <xdr:nvSpPr>
        <xdr:cNvPr id="849" name="n_4mainValue【庁舎】&#10;一人当たり面積">
          <a:extLst>
            <a:ext uri="{FF2B5EF4-FFF2-40B4-BE49-F238E27FC236}">
              <a16:creationId xmlns:a16="http://schemas.microsoft.com/office/drawing/2014/main" id="{00000000-0008-0000-0F00-000051030000}"/>
            </a:ext>
          </a:extLst>
        </xdr:cNvPr>
        <xdr:cNvSpPr txBox="1"/>
      </xdr:nvSpPr>
      <xdr:spPr>
        <a:xfrm>
          <a:off x="16226867" y="1824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00000000-0008-0000-0F00-000052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00000000-0008-0000-0F00-000053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分析表②における本町の施設類型別有形固定資産の減価償却率は、一般廃棄物処理施設と保健センター･保健所を除き、すべての施設において類似団体平均より高く、老朽化が進んでいる状況である。</a:t>
          </a:r>
        </a:p>
        <a:p>
          <a:r>
            <a:rPr kumimoji="1" lang="ja-JP" altLang="en-US" sz="1300">
              <a:latin typeface="ＭＳ Ｐゴシック" panose="020B0600070205080204" pitchFamily="50" charset="-128"/>
              <a:ea typeface="ＭＳ Ｐゴシック" panose="020B0600070205080204" pitchFamily="50" charset="-128"/>
            </a:rPr>
            <a:t>役場庁舎（昭和</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年）をはじめ、地域福祉センター（平成</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年）や消防施設（昭和</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年）も建設から年数が経過し、修繕箇所も年々増加傾向にある。改修経費等の財政負担を軽減するためにも、公共施設等総合管理計画に基づき、施設の規模や配置等の適正化を図る必要がある。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2,941
2,915
199.18
4,217,149
3,970,517
224,174
2,427,855
4,196,128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ここ数年は同数を維持。人口が年々減少し、高齢化率（令和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年度末現在</a:t>
          </a:r>
          <a:r>
            <a:rPr kumimoji="1" lang="en-US" altLang="ja-JP" sz="1100">
              <a:solidFill>
                <a:schemeClr val="dk1"/>
              </a:solidFill>
              <a:effectLst/>
              <a:latin typeface="+mn-lt"/>
              <a:ea typeface="+mn-ea"/>
              <a:cs typeface="+mn-cs"/>
            </a:rPr>
            <a:t>49.5%</a:t>
          </a:r>
          <a:r>
            <a:rPr kumimoji="1" lang="ja-JP" altLang="ja-JP" sz="1100">
              <a:solidFill>
                <a:schemeClr val="dk1"/>
              </a:solidFill>
              <a:effectLst/>
              <a:latin typeface="+mn-lt"/>
              <a:ea typeface="+mn-ea"/>
              <a:cs typeface="+mn-cs"/>
            </a:rPr>
            <a:t>）の上昇に加え、町内に中心となる産業がないこともあり財政基盤が弱く、類似団体の平均と比較してもかなり下回っている。</a:t>
          </a:r>
          <a:r>
            <a:rPr kumimoji="1" lang="ja-JP" altLang="ja-JP" sz="1100" baseline="0">
              <a:solidFill>
                <a:schemeClr val="dk1"/>
              </a:solidFill>
              <a:effectLst/>
              <a:latin typeface="+mn-lt"/>
              <a:ea typeface="+mn-ea"/>
              <a:cs typeface="+mn-cs"/>
            </a:rPr>
            <a:t>行財政改革大綱に基づき行財政の効率化を進める一方、若桜町総合戦略に沿った施策の重点化の両立にも努め、財政基盤の強化、健全化を図</a:t>
          </a:r>
          <a:r>
            <a:rPr kumimoji="1" lang="ja-JP" altLang="en-US" sz="1100" baseline="0">
              <a:solidFill>
                <a:schemeClr val="dk1"/>
              </a:solidFill>
              <a:effectLst/>
              <a:latin typeface="+mn-lt"/>
              <a:ea typeface="+mn-ea"/>
              <a:cs typeface="+mn-cs"/>
            </a:rPr>
            <a:t>りながら今後も</a:t>
          </a:r>
          <a:r>
            <a:rPr kumimoji="1" lang="ja-JP" altLang="ja-JP" sz="1100" baseline="0">
              <a:solidFill>
                <a:schemeClr val="dk1"/>
              </a:solidFill>
              <a:effectLst/>
              <a:latin typeface="+mn-lt"/>
              <a:ea typeface="+mn-ea"/>
              <a:cs typeface="+mn-cs"/>
            </a:rPr>
            <a:t>活力あるまちづくり</a:t>
          </a:r>
          <a:r>
            <a:rPr kumimoji="1" lang="ja-JP" altLang="en-US" sz="1100" baseline="0">
              <a:solidFill>
                <a:schemeClr val="dk1"/>
              </a:solidFill>
              <a:effectLst/>
              <a:latin typeface="+mn-lt"/>
              <a:ea typeface="+mn-ea"/>
              <a:cs typeface="+mn-cs"/>
            </a:rPr>
            <a:t>に努める</a:t>
          </a:r>
          <a:r>
            <a:rPr kumimoji="1" lang="ja-JP" altLang="ja-JP" sz="110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153609</xdr:rowOff>
    </xdr:from>
    <xdr:to>
      <xdr:col>23</xdr:col>
      <xdr:colOff>133350</xdr:colOff>
      <xdr:row>44</xdr:row>
      <xdr:rowOff>153609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974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153609</xdr:rowOff>
    </xdr:from>
    <xdr:to>
      <xdr:col>19</xdr:col>
      <xdr:colOff>133350</xdr:colOff>
      <xdr:row>44</xdr:row>
      <xdr:rowOff>153609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9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90412</xdr:rowOff>
    </xdr:from>
    <xdr:to>
      <xdr:col>19</xdr:col>
      <xdr:colOff>184150</xdr:colOff>
      <xdr:row>44</xdr:row>
      <xdr:rowOff>20562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30739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153609</xdr:rowOff>
    </xdr:from>
    <xdr:to>
      <xdr:col>15</xdr:col>
      <xdr:colOff>82550</xdr:colOff>
      <xdr:row>44</xdr:row>
      <xdr:rowOff>153609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9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101902</xdr:rowOff>
    </xdr:from>
    <xdr:to>
      <xdr:col>15</xdr:col>
      <xdr:colOff>133350</xdr:colOff>
      <xdr:row>44</xdr:row>
      <xdr:rowOff>32052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42229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153609</xdr:rowOff>
    </xdr:from>
    <xdr:to>
      <xdr:col>11</xdr:col>
      <xdr:colOff>31750</xdr:colOff>
      <xdr:row>44</xdr:row>
      <xdr:rowOff>153609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9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90412</xdr:rowOff>
    </xdr:from>
    <xdr:to>
      <xdr:col>11</xdr:col>
      <xdr:colOff>82550</xdr:colOff>
      <xdr:row>44</xdr:row>
      <xdr:rowOff>20562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30739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88192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102809</xdr:rowOff>
    </xdr:from>
    <xdr:to>
      <xdr:col>23</xdr:col>
      <xdr:colOff>184150</xdr:colOff>
      <xdr:row>45</xdr:row>
      <xdr:rowOff>32959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170136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4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102809</xdr:rowOff>
    </xdr:from>
    <xdr:to>
      <xdr:col>19</xdr:col>
      <xdr:colOff>184150</xdr:colOff>
      <xdr:row>45</xdr:row>
      <xdr:rowOff>32959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17736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3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102809</xdr:rowOff>
    </xdr:from>
    <xdr:to>
      <xdr:col>15</xdr:col>
      <xdr:colOff>133350</xdr:colOff>
      <xdr:row>45</xdr:row>
      <xdr:rowOff>32959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17736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102809</xdr:rowOff>
    </xdr:from>
    <xdr:to>
      <xdr:col>11</xdr:col>
      <xdr:colOff>82550</xdr:colOff>
      <xdr:row>45</xdr:row>
      <xdr:rowOff>32959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17736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102809</xdr:rowOff>
    </xdr:from>
    <xdr:to>
      <xdr:col>7</xdr:col>
      <xdr:colOff>31750</xdr:colOff>
      <xdr:row>45</xdr:row>
      <xdr:rowOff>32959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17736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経常収支比率はここ数年上昇</a:t>
          </a:r>
          <a:r>
            <a:rPr kumimoji="1" lang="ja-JP" altLang="en-US" sz="1100">
              <a:solidFill>
                <a:schemeClr val="dk1"/>
              </a:solidFill>
              <a:effectLst/>
              <a:latin typeface="+mn-lt"/>
              <a:ea typeface="+mn-ea"/>
              <a:cs typeface="+mn-cs"/>
            </a:rPr>
            <a:t>傾向であったが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年度は前年度より</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減少。主な要因としては、</a:t>
          </a:r>
          <a:r>
            <a:rPr kumimoji="1" lang="ja-JP" altLang="en-US" sz="1100">
              <a:solidFill>
                <a:schemeClr val="dk1"/>
              </a:solidFill>
              <a:effectLst/>
              <a:latin typeface="+mn-lt"/>
              <a:ea typeface="+mn-ea"/>
              <a:cs typeface="+mn-cs"/>
            </a:rPr>
            <a:t>過去に実施した事業の起債償還が始まり</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17.6%</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一方</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普通交付税が対前年</a:t>
          </a:r>
          <a:r>
            <a:rPr kumimoji="1" lang="en-US" altLang="ja-JP" sz="1100">
              <a:solidFill>
                <a:schemeClr val="dk1"/>
              </a:solidFill>
              <a:effectLst/>
              <a:latin typeface="+mn-lt"/>
              <a:ea typeface="+mn-ea"/>
              <a:cs typeface="+mn-cs"/>
            </a:rPr>
            <a:t>11.8%</a:t>
          </a:r>
          <a:r>
            <a:rPr kumimoji="1" lang="ja-JP" altLang="en-US" sz="1100">
              <a:solidFill>
                <a:schemeClr val="dk1"/>
              </a:solidFill>
              <a:effectLst/>
              <a:latin typeface="+mn-lt"/>
              <a:ea typeface="+mn-ea"/>
              <a:cs typeface="+mn-cs"/>
            </a:rPr>
            <a:t>増加するなど経常一般財源等</a:t>
          </a:r>
          <a:r>
            <a:rPr kumimoji="1" lang="ja-JP" altLang="ja-JP" sz="1100">
              <a:solidFill>
                <a:schemeClr val="dk1"/>
              </a:solidFill>
              <a:effectLst/>
              <a:latin typeface="+mn-lt"/>
              <a:ea typeface="+mn-ea"/>
              <a:cs typeface="+mn-cs"/>
            </a:rPr>
            <a:t>が増えたことが考えられる。本町</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は地方交付税</a:t>
          </a:r>
          <a:r>
            <a:rPr kumimoji="1" lang="ja-JP" altLang="en-US" sz="1100">
              <a:solidFill>
                <a:schemeClr val="dk1"/>
              </a:solidFill>
              <a:effectLst/>
              <a:latin typeface="+mn-lt"/>
              <a:ea typeface="+mn-ea"/>
              <a:cs typeface="+mn-cs"/>
            </a:rPr>
            <a:t>や国県支出金</a:t>
          </a:r>
          <a:r>
            <a:rPr kumimoji="1" lang="ja-JP" altLang="ja-JP" sz="1100">
              <a:solidFill>
                <a:schemeClr val="dk1"/>
              </a:solidFill>
              <a:effectLst/>
              <a:latin typeface="+mn-lt"/>
              <a:ea typeface="+mn-ea"/>
              <a:cs typeface="+mn-cs"/>
            </a:rPr>
            <a:t>など依存財源が</a:t>
          </a:r>
          <a:r>
            <a:rPr kumimoji="1" lang="en-US" altLang="ja-JP" sz="1100">
              <a:solidFill>
                <a:schemeClr val="dk1"/>
              </a:solidFill>
              <a:effectLst/>
              <a:latin typeface="+mn-lt"/>
              <a:ea typeface="+mn-ea"/>
              <a:cs typeface="+mn-cs"/>
            </a:rPr>
            <a:t>83.2%</a:t>
          </a:r>
          <a:r>
            <a:rPr kumimoji="1" lang="ja-JP" altLang="ja-JP" sz="1100">
              <a:solidFill>
                <a:schemeClr val="dk1"/>
              </a:solidFill>
              <a:effectLst/>
              <a:latin typeface="+mn-lt"/>
              <a:ea typeface="+mn-ea"/>
              <a:cs typeface="+mn-cs"/>
            </a:rPr>
            <a:t>を占めており、</a:t>
          </a:r>
          <a:r>
            <a:rPr kumimoji="1" lang="ja-JP" altLang="en-US" sz="1100">
              <a:solidFill>
                <a:schemeClr val="dk1"/>
              </a:solidFill>
              <a:effectLst/>
              <a:latin typeface="+mn-lt"/>
              <a:ea typeface="+mn-ea"/>
              <a:cs typeface="+mn-cs"/>
            </a:rPr>
            <a:t>こうした財源の</a:t>
          </a:r>
          <a:r>
            <a:rPr kumimoji="1" lang="ja-JP" altLang="ja-JP" sz="1100">
              <a:solidFill>
                <a:schemeClr val="dk1"/>
              </a:solidFill>
              <a:effectLst/>
              <a:latin typeface="+mn-lt"/>
              <a:ea typeface="+mn-ea"/>
              <a:cs typeface="+mn-cs"/>
            </a:rPr>
            <a:t>増減に大きく左右される財政構造である。近年公共施設等の整備、改修が続いており、地方債発行も増加している状況</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あって、今後</a:t>
          </a:r>
          <a:r>
            <a:rPr kumimoji="1" lang="ja-JP" altLang="en-US" sz="1100">
              <a:solidFill>
                <a:schemeClr val="dk1"/>
              </a:solidFill>
              <a:effectLst/>
              <a:latin typeface="+mn-lt"/>
              <a:ea typeface="+mn-ea"/>
              <a:cs typeface="+mn-cs"/>
            </a:rPr>
            <a:t>さら</a:t>
          </a:r>
          <a:r>
            <a:rPr kumimoji="1" lang="ja-JP" altLang="ja-JP" sz="1100">
              <a:solidFill>
                <a:schemeClr val="dk1"/>
              </a:solidFill>
              <a:effectLst/>
              <a:latin typeface="+mn-lt"/>
              <a:ea typeface="+mn-ea"/>
              <a:cs typeface="+mn-cs"/>
            </a:rPr>
            <a:t>に無駄を省き、効率的な財政運営に努める必要がある。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79057</xdr:rowOff>
    </xdr:from>
    <xdr:to>
      <xdr:col>23</xdr:col>
      <xdr:colOff>133350</xdr:colOff>
      <xdr:row>66</xdr:row>
      <xdr:rowOff>28257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122330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80503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881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28257</xdr:rowOff>
    </xdr:from>
    <xdr:to>
      <xdr:col>19</xdr:col>
      <xdr:colOff>133350</xdr:colOff>
      <xdr:row>66</xdr:row>
      <xdr:rowOff>37306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1343957"/>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1112</xdr:rowOff>
    </xdr:from>
    <xdr:to>
      <xdr:col>19</xdr:col>
      <xdr:colOff>184150</xdr:colOff>
      <xdr:row>65</xdr:row>
      <xdr:rowOff>102712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1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112889</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914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151447</xdr:rowOff>
    </xdr:from>
    <xdr:to>
      <xdr:col>15</xdr:col>
      <xdr:colOff>82550</xdr:colOff>
      <xdr:row>66</xdr:row>
      <xdr:rowOff>37306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1295697"/>
          <a:ext cx="889000" cy="5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31274</xdr:rowOff>
    </xdr:from>
    <xdr:to>
      <xdr:col>15</xdr:col>
      <xdr:colOff>133350</xdr:colOff>
      <xdr:row>65</xdr:row>
      <xdr:rowOff>132874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17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143051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094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100171</xdr:rowOff>
    </xdr:from>
    <xdr:to>
      <xdr:col>11</xdr:col>
      <xdr:colOff>31750</xdr:colOff>
      <xdr:row>65</xdr:row>
      <xdr:rowOff>151447</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244421"/>
          <a:ext cx="8890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1112</xdr:rowOff>
    </xdr:from>
    <xdr:to>
      <xdr:col>11</xdr:col>
      <xdr:colOff>82550</xdr:colOff>
      <xdr:row>65</xdr:row>
      <xdr:rowOff>102712</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1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112889</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91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4128</xdr:rowOff>
    </xdr:from>
    <xdr:to>
      <xdr:col>7</xdr:col>
      <xdr:colOff>31750</xdr:colOff>
      <xdr:row>65</xdr:row>
      <xdr:rowOff>105728</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14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115905</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091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28257</xdr:rowOff>
    </xdr:from>
    <xdr:to>
      <xdr:col>23</xdr:col>
      <xdr:colOff>184150</xdr:colOff>
      <xdr:row>65</xdr:row>
      <xdr:rowOff>129857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17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334</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114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148907</xdr:rowOff>
    </xdr:from>
    <xdr:to>
      <xdr:col>19</xdr:col>
      <xdr:colOff>184150</xdr:colOff>
      <xdr:row>66</xdr:row>
      <xdr:rowOff>79057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2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63834</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37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157956</xdr:rowOff>
    </xdr:from>
    <xdr:to>
      <xdr:col>15</xdr:col>
      <xdr:colOff>133350</xdr:colOff>
      <xdr:row>66</xdr:row>
      <xdr:rowOff>88106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30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72883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38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100647</xdr:rowOff>
    </xdr:from>
    <xdr:to>
      <xdr:col>11</xdr:col>
      <xdr:colOff>82550</xdr:colOff>
      <xdr:row>66</xdr:row>
      <xdr:rowOff>30797</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24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15574</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3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49371</xdr:rowOff>
    </xdr:from>
    <xdr:to>
      <xdr:col>7</xdr:col>
      <xdr:colOff>31750</xdr:colOff>
      <xdr:row>65</xdr:row>
      <xdr:rowOff>150971</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19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135748</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1279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[496,106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43,567</a:t>
          </a:r>
          <a:r>
            <a:rPr kumimoji="1" lang="ja-JP" altLang="ja-JP" sz="1100">
              <a:solidFill>
                <a:schemeClr val="dk1"/>
              </a:solidFill>
              <a:effectLst/>
              <a:latin typeface="+mn-lt"/>
              <a:ea typeface="+mn-ea"/>
              <a:cs typeface="+mn-cs"/>
            </a:rPr>
            <a:t>円の増加。</a:t>
          </a:r>
          <a:r>
            <a:rPr kumimoji="1" lang="ja-JP" altLang="en-US" sz="1100">
              <a:solidFill>
                <a:schemeClr val="dk1"/>
              </a:solidFill>
              <a:effectLst/>
              <a:latin typeface="+mn-lt"/>
              <a:ea typeface="+mn-ea"/>
              <a:cs typeface="+mn-cs"/>
            </a:rPr>
            <a:t>主な要因としては、</a:t>
          </a:r>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では</a:t>
          </a:r>
          <a:r>
            <a:rPr kumimoji="1" lang="ja-JP" altLang="ja-JP" sz="1100">
              <a:solidFill>
                <a:schemeClr val="dk1"/>
              </a:solidFill>
              <a:effectLst/>
              <a:latin typeface="+mn-lt"/>
              <a:ea typeface="+mn-ea"/>
              <a:cs typeface="+mn-cs"/>
            </a:rPr>
            <a:t>新型コロナウイルス感染症拡大に</a:t>
          </a:r>
          <a:r>
            <a:rPr kumimoji="1" lang="ja-JP" altLang="en-US" sz="1100">
              <a:solidFill>
                <a:schemeClr val="dk1"/>
              </a:solidFill>
              <a:effectLst/>
              <a:latin typeface="+mn-lt"/>
              <a:ea typeface="+mn-ea"/>
              <a:cs typeface="+mn-cs"/>
            </a:rPr>
            <a:t>伴い、ワクチン接種対応などの経費が増え</a:t>
          </a:r>
          <a:r>
            <a:rPr kumimoji="1" lang="ja-JP" altLang="ja-JP" sz="1100">
              <a:solidFill>
                <a:schemeClr val="dk1"/>
              </a:solidFill>
              <a:effectLst/>
              <a:latin typeface="+mn-lt"/>
              <a:ea typeface="+mn-ea"/>
              <a:cs typeface="+mn-cs"/>
            </a:rPr>
            <a:t>対前年</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の増加、また、維持補修費では冬場の大雪により除雪経費が膨らみ、対前年</a:t>
          </a:r>
          <a:r>
            <a:rPr kumimoji="1" lang="en-US" altLang="ja-JP" sz="1100">
              <a:solidFill>
                <a:schemeClr val="dk1"/>
              </a:solidFill>
              <a:effectLst/>
              <a:latin typeface="+mn-lt"/>
              <a:ea typeface="+mn-ea"/>
              <a:cs typeface="+mn-cs"/>
            </a:rPr>
            <a:t>60</a:t>
          </a:r>
          <a:r>
            <a:rPr kumimoji="1" lang="ja-JP" altLang="en-US" sz="1100">
              <a:solidFill>
                <a:schemeClr val="dk1"/>
              </a:solidFill>
              <a:effectLst/>
              <a:latin typeface="+mn-lt"/>
              <a:ea typeface="+mn-ea"/>
              <a:cs typeface="+mn-cs"/>
            </a:rPr>
            <a:t>％増加したことが挙げられる。コロナ感染の終息がいつになるか不透明な状況ではあるが、今後も事業実施にあたっては優先度、緊急度を見極め、限られた財源を効果的に活用しながら</a:t>
          </a:r>
          <a:r>
            <a:rPr kumimoji="1" lang="ja-JP" altLang="ja-JP" sz="1100">
              <a:solidFill>
                <a:schemeClr val="dk1"/>
              </a:solidFill>
              <a:effectLst/>
              <a:latin typeface="+mn-lt"/>
              <a:ea typeface="+mn-ea"/>
              <a:cs typeface="+mn-cs"/>
            </a:rPr>
            <a:t>引き続き経費削減に努める。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40596</xdr:rowOff>
    </xdr:from>
    <xdr:to>
      <xdr:col>23</xdr:col>
      <xdr:colOff>133350</xdr:colOff>
      <xdr:row>82</xdr:row>
      <xdr:rowOff>61621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99496"/>
          <a:ext cx="838200" cy="2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46399</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05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20549</xdr:rowOff>
    </xdr:from>
    <xdr:to>
      <xdr:col>19</xdr:col>
      <xdr:colOff>133350</xdr:colOff>
      <xdr:row>82</xdr:row>
      <xdr:rowOff>40596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79449"/>
          <a:ext cx="889000" cy="2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144997</xdr:rowOff>
    </xdr:from>
    <xdr:to>
      <xdr:col>19</xdr:col>
      <xdr:colOff>184150</xdr:colOff>
      <xdr:row>82</xdr:row>
      <xdr:rowOff>75147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3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85324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01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3302</xdr:rowOff>
    </xdr:from>
    <xdr:to>
      <xdr:col>15</xdr:col>
      <xdr:colOff>82550</xdr:colOff>
      <xdr:row>82</xdr:row>
      <xdr:rowOff>20549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62202"/>
          <a:ext cx="889000" cy="1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120822</xdr:rowOff>
    </xdr:from>
    <xdr:to>
      <xdr:col>15</xdr:col>
      <xdr:colOff>133350</xdr:colOff>
      <xdr:row>82</xdr:row>
      <xdr:rowOff>50972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61149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1274</xdr:rowOff>
    </xdr:from>
    <xdr:to>
      <xdr:col>11</xdr:col>
      <xdr:colOff>31750</xdr:colOff>
      <xdr:row>82</xdr:row>
      <xdr:rowOff>3302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60174"/>
          <a:ext cx="889000" cy="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120521</xdr:rowOff>
    </xdr:from>
    <xdr:to>
      <xdr:col>11</xdr:col>
      <xdr:colOff>82550</xdr:colOff>
      <xdr:row>82</xdr:row>
      <xdr:rowOff>50671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60848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7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114092</xdr:rowOff>
    </xdr:from>
    <xdr:to>
      <xdr:col>7</xdr:col>
      <xdr:colOff>31750</xdr:colOff>
      <xdr:row>82</xdr:row>
      <xdr:rowOff>44242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54419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7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10821</xdr:rowOff>
    </xdr:from>
    <xdr:to>
      <xdr:col>23</xdr:col>
      <xdr:colOff>184150</xdr:colOff>
      <xdr:row>82</xdr:row>
      <xdr:rowOff>112421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6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103548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90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161246</xdr:rowOff>
    </xdr:from>
    <xdr:to>
      <xdr:col>19</xdr:col>
      <xdr:colOff>184150</xdr:colOff>
      <xdr:row>82</xdr:row>
      <xdr:rowOff>91396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4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76173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13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141199</xdr:rowOff>
    </xdr:from>
    <xdr:to>
      <xdr:col>15</xdr:col>
      <xdr:colOff>133350</xdr:colOff>
      <xdr:row>82</xdr:row>
      <xdr:rowOff>71349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2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56126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115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123952</xdr:rowOff>
    </xdr:from>
    <xdr:to>
      <xdr:col>11</xdr:col>
      <xdr:colOff>82550</xdr:colOff>
      <xdr:row>82</xdr:row>
      <xdr:rowOff>54102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1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38879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09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121924</xdr:rowOff>
    </xdr:from>
    <xdr:to>
      <xdr:col>7</xdr:col>
      <xdr:colOff>31750</xdr:colOff>
      <xdr:row>82</xdr:row>
      <xdr:rowOff>52074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0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36851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9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類似団体平均をやや上回る</a:t>
          </a:r>
          <a:r>
            <a:rPr kumimoji="1" lang="en-US" altLang="ja-JP" sz="1100">
              <a:latin typeface="+mn-ea"/>
              <a:ea typeface="+mn-ea"/>
            </a:rPr>
            <a:t>95.2</a:t>
          </a:r>
          <a:r>
            <a:rPr kumimoji="1" lang="ja-JP" altLang="en-US" sz="1100">
              <a:latin typeface="+mn-ea"/>
              <a:ea typeface="+mn-ea"/>
            </a:rPr>
            <a:t>となった。</a:t>
          </a:r>
          <a:r>
            <a:rPr kumimoji="1" lang="ja-JP" altLang="ja-JP" sz="1100">
              <a:solidFill>
                <a:schemeClr val="dk1"/>
              </a:solidFill>
              <a:effectLst/>
              <a:latin typeface="+mn-lt"/>
              <a:ea typeface="+mn-ea"/>
              <a:cs typeface="+mn-cs"/>
            </a:rPr>
            <a:t>変動要因としては、採用・退職等職員構成の変動による。全国平均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下回っているが、今後も計画的な退職者補充と給与の適正化に努める。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2539</xdr:rowOff>
    </xdr:from>
    <xdr:to>
      <xdr:col>81</xdr:col>
      <xdr:colOff>44450</xdr:colOff>
      <xdr:row>87</xdr:row>
      <xdr:rowOff>2539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186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2539</xdr:rowOff>
    </xdr:from>
    <xdr:to>
      <xdr:col>77</xdr:col>
      <xdr:colOff>44450</xdr:colOff>
      <xdr:row>87</xdr:row>
      <xdr:rowOff>74930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9186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135255</xdr:rowOff>
    </xdr:from>
    <xdr:to>
      <xdr:col>77</xdr:col>
      <xdr:colOff>95250</xdr:colOff>
      <xdr:row>87</xdr:row>
      <xdr:rowOff>65405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50182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131763</xdr:rowOff>
    </xdr:from>
    <xdr:to>
      <xdr:col>72</xdr:col>
      <xdr:colOff>203200</xdr:colOff>
      <xdr:row>87</xdr:row>
      <xdr:rowOff>74930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876463"/>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117157</xdr:rowOff>
    </xdr:from>
    <xdr:to>
      <xdr:col>73</xdr:col>
      <xdr:colOff>44450</xdr:colOff>
      <xdr:row>87</xdr:row>
      <xdr:rowOff>47307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57484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3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23177</xdr:rowOff>
    </xdr:from>
    <xdr:to>
      <xdr:col>68</xdr:col>
      <xdr:colOff>152400</xdr:colOff>
      <xdr:row>86</xdr:row>
      <xdr:rowOff>131763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767877"/>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95266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3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123189</xdr:rowOff>
    </xdr:from>
    <xdr:to>
      <xdr:col>77</xdr:col>
      <xdr:colOff>95250</xdr:colOff>
      <xdr:row>87</xdr:row>
      <xdr:rowOff>53339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80963</xdr:rowOff>
    </xdr:from>
    <xdr:to>
      <xdr:col>68</xdr:col>
      <xdr:colOff>203200</xdr:colOff>
      <xdr:row>87</xdr:row>
      <xdr:rowOff>11113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21290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143827</xdr:rowOff>
    </xdr:from>
    <xdr:to>
      <xdr:col>64</xdr:col>
      <xdr:colOff>152400</xdr:colOff>
      <xdr:row>86</xdr:row>
      <xdr:rowOff>73977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84154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485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類似団体平均をやや下回ったが、</a:t>
          </a:r>
          <a:r>
            <a:rPr kumimoji="1" lang="ja-JP" altLang="ja-JP" sz="1100">
              <a:solidFill>
                <a:schemeClr val="dk1"/>
              </a:solidFill>
              <a:effectLst/>
              <a:latin typeface="+mn-ea"/>
              <a:ea typeface="+mn-ea"/>
              <a:cs typeface="+mn-cs"/>
            </a:rPr>
            <a:t>前</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0.85</a:t>
          </a:r>
          <a:r>
            <a:rPr kumimoji="1" lang="ja-JP" altLang="ja-JP" sz="1100">
              <a:solidFill>
                <a:schemeClr val="dk1"/>
              </a:solidFill>
              <a:effectLst/>
              <a:latin typeface="+mn-lt"/>
              <a:ea typeface="+mn-ea"/>
              <a:cs typeface="+mn-cs"/>
            </a:rPr>
            <a:t>人の増加。主な要因は、人口減少と職員採用によるものである。今後とも計画的</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適正な定員管理を行い、類似団体の平均値に近づけるよう努める。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81371</xdr:rowOff>
    </xdr:from>
    <xdr:to>
      <xdr:col>81</xdr:col>
      <xdr:colOff>44450</xdr:colOff>
      <xdr:row>59</xdr:row>
      <xdr:rowOff>91138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196921"/>
          <a:ext cx="838200" cy="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15517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3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70685</xdr:rowOff>
    </xdr:from>
    <xdr:to>
      <xdr:col>77</xdr:col>
      <xdr:colOff>44450</xdr:colOff>
      <xdr:row>59</xdr:row>
      <xdr:rowOff>81371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186235"/>
          <a:ext cx="889000" cy="1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58</xdr:row>
      <xdr:rowOff>170766</xdr:rowOff>
    </xdr:from>
    <xdr:to>
      <xdr:col>77</xdr:col>
      <xdr:colOff>95250</xdr:colOff>
      <xdr:row>59</xdr:row>
      <xdr:rowOff>100916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1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111093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9883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57815</xdr:rowOff>
    </xdr:from>
    <xdr:to>
      <xdr:col>72</xdr:col>
      <xdr:colOff>203200</xdr:colOff>
      <xdr:row>59</xdr:row>
      <xdr:rowOff>70685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73365"/>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163528</xdr:rowOff>
    </xdr:from>
    <xdr:to>
      <xdr:col>73</xdr:col>
      <xdr:colOff>44450</xdr:colOff>
      <xdr:row>59</xdr:row>
      <xdr:rowOff>93678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103855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98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37477</xdr:rowOff>
    </xdr:from>
    <xdr:to>
      <xdr:col>68</xdr:col>
      <xdr:colOff>152400</xdr:colOff>
      <xdr:row>59</xdr:row>
      <xdr:rowOff>57815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153027"/>
          <a:ext cx="889000" cy="2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159851</xdr:rowOff>
    </xdr:from>
    <xdr:to>
      <xdr:col>68</xdr:col>
      <xdr:colOff>203200</xdr:colOff>
      <xdr:row>59</xdr:row>
      <xdr:rowOff>90001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0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100178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987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155254</xdr:rowOff>
    </xdr:from>
    <xdr:to>
      <xdr:col>64</xdr:col>
      <xdr:colOff>152400</xdr:colOff>
      <xdr:row>59</xdr:row>
      <xdr:rowOff>85404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0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95581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986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40338</xdr:rowOff>
    </xdr:from>
    <xdr:to>
      <xdr:col>81</xdr:col>
      <xdr:colOff>95250</xdr:colOff>
      <xdr:row>59</xdr:row>
      <xdr:rowOff>141938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5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56865</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0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30571</xdr:rowOff>
    </xdr:from>
    <xdr:to>
      <xdr:col>77</xdr:col>
      <xdr:colOff>95250</xdr:colOff>
      <xdr:row>59</xdr:row>
      <xdr:rowOff>132171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4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116948</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232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19885</xdr:rowOff>
    </xdr:from>
    <xdr:to>
      <xdr:col>73</xdr:col>
      <xdr:colOff>44450</xdr:colOff>
      <xdr:row>59</xdr:row>
      <xdr:rowOff>121485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3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106262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22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7015</xdr:rowOff>
    </xdr:from>
    <xdr:to>
      <xdr:col>68</xdr:col>
      <xdr:colOff>203200</xdr:colOff>
      <xdr:row>59</xdr:row>
      <xdr:rowOff>108615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2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93392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20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158127</xdr:rowOff>
    </xdr:from>
    <xdr:to>
      <xdr:col>64</xdr:col>
      <xdr:colOff>152400</xdr:colOff>
      <xdr:row>59</xdr:row>
      <xdr:rowOff>88277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0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73054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18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令和３年度</a:t>
          </a:r>
          <a:r>
            <a:rPr kumimoji="1" lang="ja-JP" altLang="ja-JP" sz="1100">
              <a:solidFill>
                <a:schemeClr val="dk1"/>
              </a:solidFill>
              <a:effectLst/>
              <a:latin typeface="+mn-lt"/>
              <a:ea typeface="+mn-ea"/>
              <a:cs typeface="+mn-cs"/>
            </a:rPr>
            <a:t>単年</a:t>
          </a:r>
          <a:r>
            <a:rPr kumimoji="1" lang="ja-JP" altLang="en-US" sz="1100">
              <a:solidFill>
                <a:schemeClr val="dk1"/>
              </a:solidFill>
              <a:effectLst/>
              <a:latin typeface="+mn-lt"/>
              <a:ea typeface="+mn-ea"/>
              <a:cs typeface="+mn-cs"/>
            </a:rPr>
            <a:t>の比率は</a:t>
          </a:r>
          <a:r>
            <a:rPr kumimoji="1" lang="en-US" altLang="ja-JP" sz="1100">
              <a:solidFill>
                <a:schemeClr val="dk1"/>
              </a:solidFill>
              <a:effectLst/>
              <a:latin typeface="+mn-lt"/>
              <a:ea typeface="+mn-ea"/>
              <a:cs typeface="+mn-cs"/>
            </a:rPr>
            <a:t>8.31469</a:t>
          </a:r>
          <a:r>
            <a:rPr kumimoji="1" lang="ja-JP" altLang="en-US" sz="1100">
              <a:solidFill>
                <a:schemeClr val="dk1"/>
              </a:solidFill>
              <a:effectLst/>
              <a:latin typeface="+mn-lt"/>
              <a:ea typeface="+mn-ea"/>
              <a:cs typeface="+mn-cs"/>
            </a:rPr>
            <a:t>と前年より</a:t>
          </a:r>
          <a:r>
            <a:rPr kumimoji="1" lang="en-US" altLang="ja-JP" sz="1100">
              <a:solidFill>
                <a:schemeClr val="dk1"/>
              </a:solidFill>
              <a:effectLst/>
              <a:latin typeface="+mn-lt"/>
              <a:ea typeface="+mn-ea"/>
              <a:cs typeface="+mn-cs"/>
            </a:rPr>
            <a:t>1.72346</a:t>
          </a:r>
          <a:r>
            <a:rPr kumimoji="1" lang="ja-JP" altLang="en-US" sz="1100">
              <a:solidFill>
                <a:schemeClr val="dk1"/>
              </a:solidFill>
              <a:effectLst/>
              <a:latin typeface="+mn-lt"/>
              <a:ea typeface="+mn-ea"/>
              <a:cs typeface="+mn-cs"/>
            </a:rPr>
            <a:t>増えており、３ケ年平均としては</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の増加となった</a:t>
          </a:r>
          <a:r>
            <a:rPr kumimoji="1" lang="ja-JP" altLang="ja-JP" sz="1100">
              <a:solidFill>
                <a:schemeClr val="dk1"/>
              </a:solidFill>
              <a:effectLst/>
              <a:latin typeface="+mn-lt"/>
              <a:ea typeface="+mn-ea"/>
              <a:cs typeface="+mn-cs"/>
            </a:rPr>
            <a:t>。主な要因は、</a:t>
          </a:r>
          <a:r>
            <a:rPr kumimoji="1" lang="ja-JP" altLang="en-US" sz="1100">
              <a:solidFill>
                <a:schemeClr val="dk1"/>
              </a:solidFill>
              <a:effectLst/>
              <a:latin typeface="+mn-lt"/>
              <a:ea typeface="+mn-ea"/>
              <a:cs typeface="+mn-cs"/>
            </a:rPr>
            <a:t>過去に実施したスキー場管理棟改築事業などの起債償還が始まったことで、</a:t>
          </a:r>
          <a:r>
            <a:rPr kumimoji="1" lang="ja-JP" altLang="ja-JP" sz="1100">
              <a:solidFill>
                <a:schemeClr val="dk1"/>
              </a:solidFill>
              <a:effectLst/>
              <a:latin typeface="+mn-lt"/>
              <a:ea typeface="+mn-ea"/>
              <a:cs typeface="+mn-cs"/>
            </a:rPr>
            <a:t>元利償還金が</a:t>
          </a:r>
          <a:r>
            <a:rPr kumimoji="1" lang="ja-JP" altLang="en-US" sz="1100">
              <a:solidFill>
                <a:schemeClr val="dk1"/>
              </a:solidFill>
              <a:effectLst/>
              <a:latin typeface="+mn-lt"/>
              <a:ea typeface="+mn-ea"/>
              <a:cs typeface="+mn-cs"/>
            </a:rPr>
            <a:t>前年より</a:t>
          </a:r>
          <a:r>
            <a:rPr kumimoji="1" lang="en-US" altLang="ja-JP" sz="1100">
              <a:solidFill>
                <a:schemeClr val="dk1"/>
              </a:solidFill>
              <a:effectLst/>
              <a:latin typeface="+mn-lt"/>
              <a:ea typeface="+mn-ea"/>
              <a:cs typeface="+mn-cs"/>
            </a:rPr>
            <a:t>6,385</a:t>
          </a:r>
          <a:r>
            <a:rPr kumimoji="1" lang="ja-JP" altLang="en-US" sz="1100">
              <a:solidFill>
                <a:schemeClr val="dk1"/>
              </a:solidFill>
              <a:effectLst/>
              <a:latin typeface="+mn-lt"/>
              <a:ea typeface="+mn-ea"/>
              <a:cs typeface="+mn-cs"/>
            </a:rPr>
            <a:t>万円増えた結果である。</a:t>
          </a:r>
          <a:r>
            <a:rPr kumimoji="1" lang="ja-JP" altLang="ja-JP" sz="1100">
              <a:solidFill>
                <a:schemeClr val="dk1"/>
              </a:solidFill>
              <a:effectLst/>
              <a:latin typeface="+mn-lt"/>
              <a:ea typeface="+mn-ea"/>
              <a:cs typeface="+mn-cs"/>
            </a:rPr>
            <a:t>早期健全化基準は下回っているが、大型事業等が増加すると一気に上昇する恐れがあり、今後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人口減少</a:t>
          </a:r>
          <a:r>
            <a:rPr kumimoji="1" lang="ja-JP" altLang="en-US" sz="1100">
              <a:solidFill>
                <a:schemeClr val="dk1"/>
              </a:solidFill>
              <a:effectLst/>
              <a:latin typeface="+mn-lt"/>
              <a:ea typeface="+mn-ea"/>
              <a:cs typeface="+mn-cs"/>
            </a:rPr>
            <a:t>進行が見込まれる中、</a:t>
          </a:r>
          <a:r>
            <a:rPr kumimoji="1" lang="ja-JP" altLang="ja-JP" sz="1100">
              <a:solidFill>
                <a:schemeClr val="dk1"/>
              </a:solidFill>
              <a:effectLst/>
              <a:latin typeface="+mn-lt"/>
              <a:ea typeface="+mn-ea"/>
              <a:cs typeface="+mn-cs"/>
            </a:rPr>
            <a:t>基準財政規模に基づく交付税も</a:t>
          </a:r>
          <a:r>
            <a:rPr kumimoji="1" lang="ja-JP" altLang="en-US" sz="1100">
              <a:solidFill>
                <a:schemeClr val="dk1"/>
              </a:solidFill>
              <a:effectLst/>
              <a:latin typeface="+mn-lt"/>
              <a:ea typeface="+mn-ea"/>
              <a:cs typeface="+mn-cs"/>
            </a:rPr>
            <a:t>いつ</a:t>
          </a:r>
          <a:r>
            <a:rPr kumimoji="1" lang="ja-JP" altLang="ja-JP" sz="1100">
              <a:solidFill>
                <a:schemeClr val="dk1"/>
              </a:solidFill>
              <a:effectLst/>
              <a:latin typeface="+mn-lt"/>
              <a:ea typeface="+mn-ea"/>
              <a:cs typeface="+mn-cs"/>
            </a:rPr>
            <a:t>減少する</a:t>
          </a:r>
          <a:r>
            <a:rPr kumimoji="1" lang="ja-JP" altLang="en-US" sz="1100">
              <a:solidFill>
                <a:schemeClr val="dk1"/>
              </a:solidFill>
              <a:effectLst/>
              <a:latin typeface="+mn-lt"/>
              <a:ea typeface="+mn-ea"/>
              <a:cs typeface="+mn-cs"/>
            </a:rPr>
            <a:t>は不透明であり</a:t>
          </a:r>
          <a:r>
            <a:rPr kumimoji="1" lang="ja-JP" altLang="ja-JP" sz="1100">
              <a:solidFill>
                <a:schemeClr val="dk1"/>
              </a:solidFill>
              <a:effectLst/>
              <a:latin typeface="+mn-lt"/>
              <a:ea typeface="+mn-ea"/>
              <a:cs typeface="+mn-cs"/>
            </a:rPr>
            <a:t>、さらに財政力に見合った公債費の発行、抑制に努める必要がある。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132504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12978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100330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12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92287</xdr:rowOff>
    </xdr:from>
    <xdr:to>
      <xdr:col>72</xdr:col>
      <xdr:colOff>203200</xdr:colOff>
      <xdr:row>41</xdr:row>
      <xdr:rowOff>100330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1217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60113</xdr:rowOff>
    </xdr:from>
    <xdr:to>
      <xdr:col>68</xdr:col>
      <xdr:colOff>152400</xdr:colOff>
      <xdr:row>41</xdr:row>
      <xdr:rowOff>92287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0895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53781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08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41487</xdr:rowOff>
    </xdr:from>
    <xdr:to>
      <xdr:col>68</xdr:col>
      <xdr:colOff>203200</xdr:colOff>
      <xdr:row>41</xdr:row>
      <xdr:rowOff>143087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127864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9313</xdr:rowOff>
    </xdr:from>
    <xdr:to>
      <xdr:col>64</xdr:col>
      <xdr:colOff>152400</xdr:colOff>
      <xdr:row>41</xdr:row>
      <xdr:rowOff>110913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95690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地方債現在高</a:t>
          </a:r>
          <a:r>
            <a:rPr kumimoji="1" lang="ja-JP" altLang="en-US" sz="1100">
              <a:solidFill>
                <a:schemeClr val="dk1"/>
              </a:solidFill>
              <a:effectLst/>
              <a:latin typeface="+mn-lt"/>
              <a:ea typeface="+mn-ea"/>
              <a:cs typeface="+mn-cs"/>
            </a:rPr>
            <a:t>は前年の</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6,804</a:t>
          </a:r>
          <a:r>
            <a:rPr kumimoji="1" lang="ja-JP" altLang="en-US" sz="1100">
              <a:solidFill>
                <a:schemeClr val="dk1"/>
              </a:solidFill>
              <a:effectLst/>
              <a:latin typeface="+mn-lt"/>
              <a:ea typeface="+mn-ea"/>
              <a:cs typeface="+mn-cs"/>
            </a:rPr>
            <a:t>万円から</a:t>
          </a:r>
          <a:r>
            <a:rPr kumimoji="1" lang="en-US" altLang="ja-JP" sz="1100">
              <a:solidFill>
                <a:schemeClr val="dk1"/>
              </a:solidFill>
              <a:effectLst/>
              <a:latin typeface="+mn-lt"/>
              <a:ea typeface="+mn-ea"/>
              <a:cs typeface="+mn-cs"/>
            </a:rPr>
            <a:t>41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9,612</a:t>
          </a:r>
          <a:r>
            <a:rPr kumimoji="1" lang="ja-JP" altLang="en-US" sz="1100">
              <a:solidFill>
                <a:schemeClr val="dk1"/>
              </a:solidFill>
              <a:effectLst/>
              <a:latin typeface="+mn-lt"/>
              <a:ea typeface="+mn-ea"/>
              <a:cs typeface="+mn-cs"/>
            </a:rPr>
            <a:t>万円と</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年連続増加しているが、財政調整基金など充当可能財源が増加したことで令和３年度は赤字は生じていない。しかしながら、</a:t>
          </a:r>
          <a:r>
            <a:rPr kumimoji="1" lang="ja-JP" altLang="ja-JP" sz="1100">
              <a:solidFill>
                <a:schemeClr val="dk1"/>
              </a:solidFill>
              <a:effectLst/>
              <a:latin typeface="+mn-lt"/>
              <a:ea typeface="+mn-ea"/>
              <a:cs typeface="+mn-cs"/>
            </a:rPr>
            <a:t>地方債残高は平成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年度以降年々増加傾向にあり、今後も計画的な地方債の発行に努め、限られた財源の中で、合理的かつ効果的な財政運営を行う。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6078</xdr:rowOff>
    </xdr:from>
    <xdr:to>
      <xdr:col>77</xdr:col>
      <xdr:colOff>95250</xdr:colOff>
      <xdr:row>15</xdr:row>
      <xdr:rowOff>107678</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57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92455</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664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37012</xdr:rowOff>
    </xdr:from>
    <xdr:to>
      <xdr:col>68</xdr:col>
      <xdr:colOff>203200</xdr:colOff>
      <xdr:row>13</xdr:row>
      <xdr:rowOff>138612</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226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123389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3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2,941
2,915
199.18
4,217,149
3,970,517
224,174
2,427,855
4,196,128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近年、類似団体平均と比べて高い水準にある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前年度は</a:t>
          </a:r>
          <a:r>
            <a:rPr kumimoji="1" lang="ja-JP" altLang="ja-JP" sz="1100">
              <a:solidFill>
                <a:schemeClr val="dk1"/>
              </a:solidFill>
              <a:effectLst/>
              <a:latin typeface="+mn-lt"/>
              <a:ea typeface="+mn-ea"/>
              <a:cs typeface="+mn-cs"/>
            </a:rPr>
            <a:t>会計年度任用職員制度への移行に伴い、</a:t>
          </a:r>
          <a:r>
            <a:rPr kumimoji="1" lang="ja-JP" altLang="en-US" sz="1100">
              <a:solidFill>
                <a:schemeClr val="dk1"/>
              </a:solidFill>
              <a:effectLst/>
              <a:latin typeface="+mn-lt"/>
              <a:ea typeface="+mn-ea"/>
              <a:cs typeface="+mn-cs"/>
            </a:rPr>
            <a:t>職員数の</a:t>
          </a:r>
          <a:r>
            <a:rPr kumimoji="1" lang="ja-JP" altLang="ja-JP" sz="1100">
              <a:solidFill>
                <a:schemeClr val="dk1"/>
              </a:solidFill>
              <a:effectLst/>
              <a:latin typeface="+mn-lt"/>
              <a:ea typeface="+mn-ea"/>
              <a:cs typeface="+mn-cs"/>
            </a:rPr>
            <a:t>増加が</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影響し</a:t>
          </a:r>
          <a:r>
            <a:rPr kumimoji="1" lang="ja-JP" altLang="en-US" sz="1100">
              <a:solidFill>
                <a:schemeClr val="dk1"/>
              </a:solidFill>
              <a:effectLst/>
              <a:latin typeface="+mn-lt"/>
              <a:ea typeface="+mn-ea"/>
              <a:cs typeface="+mn-cs"/>
            </a:rPr>
            <a:t>たが、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年度は職員配置等整理することで前年より</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。また、経験年数階層内における一般職員の分布が変動にもよるが、本町のような小規模自治体では、職員の退職に伴い若い職員が後任の管理職に昇任していることもあり、給料月額が高くな</a:t>
          </a:r>
          <a:r>
            <a:rPr kumimoji="1" lang="ja-JP" altLang="en-US" sz="1100">
              <a:solidFill>
                <a:schemeClr val="dk1"/>
              </a:solidFill>
              <a:effectLst/>
              <a:latin typeface="+mn-lt"/>
              <a:ea typeface="+mn-ea"/>
              <a:cs typeface="+mn-cs"/>
            </a:rPr>
            <a:t>る傾向にある</a:t>
          </a:r>
          <a:r>
            <a:rPr kumimoji="1" lang="ja-JP" altLang="ja-JP" sz="1100">
              <a:solidFill>
                <a:schemeClr val="dk1"/>
              </a:solidFill>
              <a:effectLst/>
              <a:latin typeface="+mn-lt"/>
              <a:ea typeface="+mn-ea"/>
              <a:cs typeface="+mn-cs"/>
            </a:rPr>
            <a:t>。全国平均</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上回っており、今後さらに適正な定員管理を行い人件費の抑制に努める。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157480</xdr:rowOff>
    </xdr:from>
    <xdr:to>
      <xdr:col>24</xdr:col>
      <xdr:colOff>25400</xdr:colOff>
      <xdr:row>37</xdr:row>
      <xdr:rowOff>85090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296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62230</xdr:rowOff>
    </xdr:from>
    <xdr:to>
      <xdr:col>19</xdr:col>
      <xdr:colOff>187325</xdr:colOff>
      <xdr:row>37</xdr:row>
      <xdr:rowOff>85090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3443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36</xdr:row>
      <xdr:rowOff>62230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696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114300</xdr:rowOff>
    </xdr:from>
    <xdr:to>
      <xdr:col>15</xdr:col>
      <xdr:colOff>149225</xdr:colOff>
      <xdr:row>36</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149860</xdr:rowOff>
    </xdr:from>
    <xdr:to>
      <xdr:col>11</xdr:col>
      <xdr:colOff>9525</xdr:colOff>
      <xdr:row>35</xdr:row>
      <xdr:rowOff>168910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506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106680</xdr:rowOff>
    </xdr:from>
    <xdr:to>
      <xdr:col>6</xdr:col>
      <xdr:colOff>171450</xdr:colOff>
      <xdr:row>36</xdr:row>
      <xdr:rowOff>36830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21607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78757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34290</xdr:rowOff>
    </xdr:from>
    <xdr:to>
      <xdr:col>20</xdr:col>
      <xdr:colOff>38100</xdr:colOff>
      <xdr:row>37</xdr:row>
      <xdr:rowOff>135890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xdr:rowOff>
    </xdr:from>
    <xdr:to>
      <xdr:col>15</xdr:col>
      <xdr:colOff>149225</xdr:colOff>
      <xdr:row>36</xdr:row>
      <xdr:rowOff>113030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97807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7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33037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99060</xdr:rowOff>
    </xdr:from>
    <xdr:to>
      <xdr:col>6</xdr:col>
      <xdr:colOff>171450</xdr:colOff>
      <xdr:row>36</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39387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物件費に係る経常収支比率は低下傾向にあり、前年度より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の減少。新型コロナウイルス感染症拡大により事業縮小したこと</a:t>
          </a:r>
          <a:r>
            <a:rPr kumimoji="1" lang="ja-JP" altLang="en-US" sz="1100">
              <a:solidFill>
                <a:schemeClr val="dk1"/>
              </a:solidFill>
              <a:effectLst/>
              <a:latin typeface="+mn-lt"/>
              <a:ea typeface="+mn-ea"/>
              <a:cs typeface="+mn-cs"/>
            </a:rPr>
            <a:t>が主な要因と考え</a:t>
          </a:r>
          <a:r>
            <a:rPr kumimoji="1" lang="ja-JP" altLang="ja-JP" sz="1100">
              <a:solidFill>
                <a:schemeClr val="dk1"/>
              </a:solidFill>
              <a:effectLst/>
              <a:latin typeface="+mn-lt"/>
              <a:ea typeface="+mn-ea"/>
              <a:cs typeface="+mn-cs"/>
            </a:rPr>
            <a:t>られる</a:t>
          </a:r>
          <a:r>
            <a:rPr kumimoji="1" lang="ja-JP" altLang="en-US" sz="1100">
              <a:solidFill>
                <a:schemeClr val="dk1"/>
              </a:solidFill>
              <a:effectLst/>
              <a:latin typeface="+mn-lt"/>
              <a:ea typeface="+mn-ea"/>
              <a:cs typeface="+mn-cs"/>
            </a:rPr>
            <a:t>が、類似団体平均、全国平均をどちらも上回っており、</a:t>
          </a:r>
          <a:r>
            <a:rPr kumimoji="1" lang="ja-JP" altLang="ja-JP" sz="1100">
              <a:solidFill>
                <a:schemeClr val="dk1"/>
              </a:solidFill>
              <a:effectLst/>
              <a:latin typeface="+mn-lt"/>
              <a:ea typeface="+mn-ea"/>
              <a:cs typeface="+mn-cs"/>
            </a:rPr>
            <a:t>今後も一層の経費節減に努めていく。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120142</xdr:rowOff>
    </xdr:from>
    <xdr:to>
      <xdr:col>82</xdr:col>
      <xdr:colOff>107950</xdr:colOff>
      <xdr:row>17</xdr:row>
      <xdr:rowOff>170434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03479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170434</xdr:rowOff>
    </xdr:from>
    <xdr:to>
      <xdr:col>78</xdr:col>
      <xdr:colOff>69850</xdr:colOff>
      <xdr:row>18</xdr:row>
      <xdr:rowOff>163576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08508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18</xdr:row>
      <xdr:rowOff>163576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2131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67564</xdr:rowOff>
    </xdr:from>
    <xdr:to>
      <xdr:col>69</xdr:col>
      <xdr:colOff>92075</xdr:colOff>
      <xdr:row>18</xdr:row>
      <xdr:rowOff>127000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1536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14241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5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167403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69342</xdr:rowOff>
    </xdr:from>
    <xdr:to>
      <xdr:col>82</xdr:col>
      <xdr:colOff>158750</xdr:colOff>
      <xdr:row>17</xdr:row>
      <xdr:rowOff>170942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41419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119634</xdr:rowOff>
    </xdr:from>
    <xdr:to>
      <xdr:col>78</xdr:col>
      <xdr:colOff>120650</xdr:colOff>
      <xdr:row>18</xdr:row>
      <xdr:rowOff>49784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34561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12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112776</xdr:rowOff>
    </xdr:from>
    <xdr:to>
      <xdr:col>74</xdr:col>
      <xdr:colOff>31750</xdr:colOff>
      <xdr:row>19</xdr:row>
      <xdr:rowOff>42926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27703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16764</xdr:rowOff>
    </xdr:from>
    <xdr:to>
      <xdr:col>65</xdr:col>
      <xdr:colOff>53975</xdr:colOff>
      <xdr:row>18</xdr:row>
      <xdr:rowOff>118364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103141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の減少。主な要因は</a:t>
          </a:r>
          <a:r>
            <a:rPr kumimoji="1" lang="ja-JP" altLang="en-US" sz="1100">
              <a:solidFill>
                <a:schemeClr val="dk1"/>
              </a:solidFill>
              <a:effectLst/>
              <a:latin typeface="+mn-lt"/>
              <a:ea typeface="+mn-ea"/>
              <a:cs typeface="+mn-cs"/>
            </a:rPr>
            <a:t>、対象者減による生活保護費の減少などが挙げられるが</a:t>
          </a:r>
          <a:r>
            <a:rPr kumimoji="1" lang="ja-JP" altLang="ja-JP" sz="1100">
              <a:solidFill>
                <a:schemeClr val="dk1"/>
              </a:solidFill>
              <a:effectLst/>
              <a:latin typeface="+mn-lt"/>
              <a:ea typeface="+mn-ea"/>
              <a:cs typeface="+mn-cs"/>
            </a:rPr>
            <a:t>、経常収支比率は類似団体平均を上回っており、今後ともきめ細やかな福祉施策を行う一方、持続可能な範囲を見極めたうえで実施する必要がある。さらに介護予防や健康づくりなど扶助費の抑制につながる取り組みをしっかりすす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728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804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88900</xdr:rowOff>
    </xdr:from>
    <xdr:to>
      <xdr:col>15</xdr:col>
      <xdr:colOff>98425</xdr:colOff>
      <xdr:row>57</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861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57</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88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38100</xdr:rowOff>
    </xdr:from>
    <xdr:to>
      <xdr:col>15</xdr:col>
      <xdr:colOff>149225</xdr:colOff>
      <xdr:row>57</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。主な要因としては、</a:t>
          </a:r>
          <a:r>
            <a:rPr kumimoji="1" lang="ja-JP" altLang="en-US" sz="1100">
              <a:solidFill>
                <a:schemeClr val="dk1"/>
              </a:solidFill>
              <a:effectLst/>
              <a:latin typeface="+mn-lt"/>
              <a:ea typeface="+mn-ea"/>
              <a:cs typeface="+mn-cs"/>
            </a:rPr>
            <a:t>国民健康保険事業や</a:t>
          </a:r>
          <a:r>
            <a:rPr kumimoji="1" lang="ja-JP" altLang="ja-JP" sz="1100">
              <a:solidFill>
                <a:schemeClr val="dk1"/>
              </a:solidFill>
              <a:effectLst/>
              <a:latin typeface="+mn-lt"/>
              <a:ea typeface="+mn-ea"/>
              <a:cs typeface="+mn-cs"/>
            </a:rPr>
            <a:t>介護保険事業特別会計への繰出金が</a:t>
          </a:r>
          <a:r>
            <a:rPr kumimoji="1" lang="ja-JP" altLang="en-US" sz="1100">
              <a:solidFill>
                <a:schemeClr val="dk1"/>
              </a:solidFill>
              <a:effectLst/>
              <a:latin typeface="+mn-lt"/>
              <a:ea typeface="+mn-ea"/>
              <a:cs typeface="+mn-cs"/>
            </a:rPr>
            <a:t>減少したこと</a:t>
          </a:r>
          <a:r>
            <a:rPr kumimoji="1" lang="ja-JP" altLang="ja-JP" sz="1100">
              <a:solidFill>
                <a:schemeClr val="dk1"/>
              </a:solidFill>
              <a:effectLst/>
              <a:latin typeface="+mn-lt"/>
              <a:ea typeface="+mn-ea"/>
              <a:cs typeface="+mn-cs"/>
            </a:rPr>
            <a:t>による。ここ数年、全国平均、類似団体を上回っており、健康づくりの推進による医療費の削減や下水道接続率の向上、水道施設の統合・料金の見直しなどにより各特別会計の健全経営化に取り組み、一般会計からの繰出金の減少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115570</xdr:rowOff>
    </xdr:from>
    <xdr:to>
      <xdr:col>82</xdr:col>
      <xdr:colOff>107950</xdr:colOff>
      <xdr:row>58</xdr:row>
      <xdr:rowOff>167005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100596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144145</xdr:rowOff>
    </xdr:from>
    <xdr:to>
      <xdr:col>78</xdr:col>
      <xdr:colOff>69850</xdr:colOff>
      <xdr:row>58</xdr:row>
      <xdr:rowOff>167005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100882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7620</xdr:rowOff>
    </xdr:from>
    <xdr:to>
      <xdr:col>78</xdr:col>
      <xdr:colOff>120650</xdr:colOff>
      <xdr:row>58</xdr:row>
      <xdr:rowOff>109220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119397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2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144145</xdr:rowOff>
    </xdr:from>
    <xdr:to>
      <xdr:col>73</xdr:col>
      <xdr:colOff>180975</xdr:colOff>
      <xdr:row>59</xdr:row>
      <xdr:rowOff>29845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100882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19050</xdr:rowOff>
    </xdr:from>
    <xdr:to>
      <xdr:col>74</xdr:col>
      <xdr:colOff>31750</xdr:colOff>
      <xdr:row>58</xdr:row>
      <xdr:rowOff>120650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130827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29845</xdr:rowOff>
    </xdr:from>
    <xdr:to>
      <xdr:col>69</xdr:col>
      <xdr:colOff>92075</xdr:colOff>
      <xdr:row>59</xdr:row>
      <xdr:rowOff>69850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101453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13335</xdr:rowOff>
    </xdr:from>
    <xdr:to>
      <xdr:col>69</xdr:col>
      <xdr:colOff>142875</xdr:colOff>
      <xdr:row>58</xdr:row>
      <xdr:rowOff>114935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125112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7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36195</xdr:rowOff>
    </xdr:from>
    <xdr:to>
      <xdr:col>65</xdr:col>
      <xdr:colOff>53975</xdr:colOff>
      <xdr:row>58</xdr:row>
      <xdr:rowOff>137795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147972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74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64770</xdr:rowOff>
    </xdr:from>
    <xdr:to>
      <xdr:col>82</xdr:col>
      <xdr:colOff>158750</xdr:colOff>
      <xdr:row>58</xdr:row>
      <xdr:rowOff>166370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36847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116205</xdr:rowOff>
    </xdr:from>
    <xdr:to>
      <xdr:col>78</xdr:col>
      <xdr:colOff>120650</xdr:colOff>
      <xdr:row>59</xdr:row>
      <xdr:rowOff>46355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31132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14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93345</xdr:rowOff>
    </xdr:from>
    <xdr:to>
      <xdr:col>74</xdr:col>
      <xdr:colOff>31750</xdr:colOff>
      <xdr:row>59</xdr:row>
      <xdr:rowOff>23495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0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8272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12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150495</xdr:rowOff>
    </xdr:from>
    <xdr:to>
      <xdr:col>69</xdr:col>
      <xdr:colOff>142875</xdr:colOff>
      <xdr:row>59</xdr:row>
      <xdr:rowOff>80645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65422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18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の減少。新型コロナウイルス感染症拡大の影響により各種イベント事業等が中止、縮小となった結果、これらに対する補助金等も減額したことが主な要因。全国平均、類似団体を下回っているが、今後も社会保障関係経費の増加が見込まれ、事業の見直しや補助金等内容を精査し、適正な補助金交付、経費の縮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51562</xdr:rowOff>
    </xdr:from>
    <xdr:to>
      <xdr:col>82</xdr:col>
      <xdr:colOff>107950</xdr:colOff>
      <xdr:row>35</xdr:row>
      <xdr:rowOff>65278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0523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65278</xdr:rowOff>
    </xdr:from>
    <xdr:to>
      <xdr:col>78</xdr:col>
      <xdr:colOff>69850</xdr:colOff>
      <xdr:row>35</xdr:row>
      <xdr:rowOff>88138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0660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83566</xdr:rowOff>
    </xdr:from>
    <xdr:to>
      <xdr:col>73</xdr:col>
      <xdr:colOff>180975</xdr:colOff>
      <xdr:row>35</xdr:row>
      <xdr:rowOff>88138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0843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83566</xdr:rowOff>
    </xdr:from>
    <xdr:to>
      <xdr:col>69</xdr:col>
      <xdr:colOff>92075</xdr:colOff>
      <xdr:row>35</xdr:row>
      <xdr:rowOff>83566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0843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xdr:rowOff>
    </xdr:from>
    <xdr:to>
      <xdr:col>82</xdr:col>
      <xdr:colOff>158750</xdr:colOff>
      <xdr:row>35</xdr:row>
      <xdr:rowOff>102362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17289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84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14478</xdr:rowOff>
    </xdr:from>
    <xdr:to>
      <xdr:col>78</xdr:col>
      <xdr:colOff>120650</xdr:colOff>
      <xdr:row>35</xdr:row>
      <xdr:rowOff>116078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37338</xdr:rowOff>
    </xdr:from>
    <xdr:to>
      <xdr:col>74</xdr:col>
      <xdr:colOff>31750</xdr:colOff>
      <xdr:row>35</xdr:row>
      <xdr:rowOff>138938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149115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32766</xdr:rowOff>
    </xdr:from>
    <xdr:to>
      <xdr:col>69</xdr:col>
      <xdr:colOff>142875</xdr:colOff>
      <xdr:row>35</xdr:row>
      <xdr:rowOff>134366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144543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32766</xdr:rowOff>
    </xdr:from>
    <xdr:to>
      <xdr:col>65</xdr:col>
      <xdr:colOff>53975</xdr:colOff>
      <xdr:row>35</xdr:row>
      <xdr:rowOff>134366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144543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。主な要因は、過去に実施したスキー場管理棟改築事業などの起債償還が始まったことで、元利償還金が前年より</a:t>
          </a:r>
          <a:r>
            <a:rPr kumimoji="1" lang="en-US" altLang="ja-JP" sz="1100">
              <a:solidFill>
                <a:schemeClr val="dk1"/>
              </a:solidFill>
              <a:effectLst/>
              <a:latin typeface="+mn-lt"/>
              <a:ea typeface="+mn-ea"/>
              <a:cs typeface="+mn-cs"/>
            </a:rPr>
            <a:t>6,385</a:t>
          </a:r>
          <a:r>
            <a:rPr kumimoji="1" lang="ja-JP" altLang="en-US" sz="1100">
              <a:solidFill>
                <a:schemeClr val="dk1"/>
              </a:solidFill>
              <a:effectLst/>
              <a:latin typeface="+mn-lt"/>
              <a:ea typeface="+mn-ea"/>
              <a:cs typeface="+mn-cs"/>
            </a:rPr>
            <a:t>万</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ている。類似団体を下回っているとは言え、今後も新たな償還が始まる予定であり、財政的に余裕があるとは言えな</a:t>
          </a:r>
          <a:r>
            <a:rPr kumimoji="1" lang="ja-JP" altLang="en-US" sz="1100">
              <a:solidFill>
                <a:schemeClr val="dk1"/>
              </a:solidFill>
              <a:effectLst/>
              <a:latin typeface="+mn-lt"/>
              <a:ea typeface="+mn-ea"/>
              <a:cs typeface="+mn-cs"/>
            </a:rPr>
            <a:t>い状況</a:t>
          </a:r>
          <a:r>
            <a:rPr kumimoji="1" lang="ja-JP" altLang="ja-JP" sz="1100">
              <a:solidFill>
                <a:schemeClr val="dk1"/>
              </a:solidFill>
              <a:effectLst/>
              <a:latin typeface="+mn-lt"/>
              <a:ea typeface="+mn-ea"/>
              <a:cs typeface="+mn-cs"/>
            </a:rPr>
            <a:t>にあって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今後も計画的な地方債の借入を行い、公債費の抑制に努める。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39370</xdr:rowOff>
    </xdr:from>
    <xdr:to>
      <xdr:col>24</xdr:col>
      <xdr:colOff>25400</xdr:colOff>
      <xdr:row>76</xdr:row>
      <xdr:rowOff>88900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0695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39370</xdr:rowOff>
    </xdr:from>
    <xdr:to>
      <xdr:col>19</xdr:col>
      <xdr:colOff>187325</xdr:colOff>
      <xdr:row>76</xdr:row>
      <xdr:rowOff>92711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0695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69850</xdr:rowOff>
    </xdr:from>
    <xdr:to>
      <xdr:col>15</xdr:col>
      <xdr:colOff>98425</xdr:colOff>
      <xdr:row>76</xdr:row>
      <xdr:rowOff>92711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1000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54611</xdr:rowOff>
    </xdr:from>
    <xdr:to>
      <xdr:col>11</xdr:col>
      <xdr:colOff>9525</xdr:colOff>
      <xdr:row>76</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0848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xdr:rowOff>
    </xdr:from>
    <xdr:to>
      <xdr:col>11</xdr:col>
      <xdr:colOff>60325</xdr:colOff>
      <xdr:row>76</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123207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160020</xdr:rowOff>
    </xdr:from>
    <xdr:to>
      <xdr:col>20</xdr:col>
      <xdr:colOff>38100</xdr:colOff>
      <xdr:row>76</xdr:row>
      <xdr:rowOff>90170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100347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41911</xdr:rowOff>
    </xdr:from>
    <xdr:to>
      <xdr:col>15</xdr:col>
      <xdr:colOff>149225</xdr:colOff>
      <xdr:row>76</xdr:row>
      <xdr:rowOff>143511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19050</xdr:rowOff>
    </xdr:from>
    <xdr:to>
      <xdr:col>11</xdr:col>
      <xdr:colOff>60325</xdr:colOff>
      <xdr:row>76</xdr:row>
      <xdr:rowOff>120650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105427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3811</xdr:rowOff>
    </xdr:from>
    <xdr:to>
      <xdr:col>6</xdr:col>
      <xdr:colOff>171450</xdr:colOff>
      <xdr:row>76</xdr:row>
      <xdr:rowOff>105411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115587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。主な要因は、人件費や</a:t>
          </a:r>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繰出金の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によるもの。</a:t>
          </a:r>
          <a:r>
            <a:rPr kumimoji="1" lang="ja-JP" altLang="en-US" sz="1100">
              <a:solidFill>
                <a:schemeClr val="dk1"/>
              </a:solidFill>
              <a:effectLst/>
              <a:latin typeface="+mn-lt"/>
              <a:ea typeface="+mn-ea"/>
              <a:cs typeface="+mn-cs"/>
            </a:rPr>
            <a:t>ここ数年全国平均を上回る傾向が続いており、</a:t>
          </a:r>
          <a:r>
            <a:rPr kumimoji="1" lang="ja-JP" altLang="ja-JP" sz="1100">
              <a:solidFill>
                <a:schemeClr val="dk1"/>
              </a:solidFill>
              <a:effectLst/>
              <a:latin typeface="+mn-lt"/>
              <a:ea typeface="+mn-ea"/>
              <a:cs typeface="+mn-cs"/>
            </a:rPr>
            <a:t>今後も事業の見直しや一層の経費削減に努め、類似団体平均値に近づけるよう努力する。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2902</xdr:rowOff>
    </xdr:from>
    <xdr:to>
      <xdr:col>82</xdr:col>
      <xdr:colOff>107950</xdr:colOff>
      <xdr:row>79</xdr:row>
      <xdr:rowOff>4536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376002"/>
          <a:ext cx="838200" cy="17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140063</xdr:rowOff>
    </xdr:from>
    <xdr:to>
      <xdr:col>78</xdr:col>
      <xdr:colOff>69850</xdr:colOff>
      <xdr:row>79</xdr:row>
      <xdr:rowOff>4536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5131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21426</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51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97608</xdr:rowOff>
    </xdr:from>
    <xdr:to>
      <xdr:col>73</xdr:col>
      <xdr:colOff>180975</xdr:colOff>
      <xdr:row>78</xdr:row>
      <xdr:rowOff>140063</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47070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60614</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55155</xdr:rowOff>
    </xdr:from>
    <xdr:to>
      <xdr:col>69</xdr:col>
      <xdr:colOff>92075</xdr:colOff>
      <xdr:row>78</xdr:row>
      <xdr:rowOff>97608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428255"/>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57348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44285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0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123552</xdr:rowOff>
    </xdr:from>
    <xdr:to>
      <xdr:col>82</xdr:col>
      <xdr:colOff>158750</xdr:colOff>
      <xdr:row>78</xdr:row>
      <xdr:rowOff>53702</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95629</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29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125186</xdr:rowOff>
    </xdr:from>
    <xdr:to>
      <xdr:col>78</xdr:col>
      <xdr:colOff>120650</xdr:colOff>
      <xdr:row>79</xdr:row>
      <xdr:rowOff>55336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4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40113</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584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89263</xdr:rowOff>
    </xdr:from>
    <xdr:to>
      <xdr:col>74</xdr:col>
      <xdr:colOff>31750</xdr:colOff>
      <xdr:row>79</xdr:row>
      <xdr:rowOff>19413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4190</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54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46808</xdr:rowOff>
    </xdr:from>
    <xdr:to>
      <xdr:col>69</xdr:col>
      <xdr:colOff>142875</xdr:colOff>
      <xdr:row>78</xdr:row>
      <xdr:rowOff>148408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4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133185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50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4355</xdr:rowOff>
    </xdr:from>
    <xdr:to>
      <xdr:col>65</xdr:col>
      <xdr:colOff>53975</xdr:colOff>
      <xdr:row>78</xdr:row>
      <xdr:rowOff>105955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90732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4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29578</xdr:rowOff>
    </xdr:from>
    <xdr:to>
      <xdr:col>29</xdr:col>
      <xdr:colOff>127000</xdr:colOff>
      <xdr:row>18</xdr:row>
      <xdr:rowOff>51209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63303"/>
          <a:ext cx="647700" cy="21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14355</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480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51209</xdr:rowOff>
    </xdr:from>
    <xdr:to>
      <xdr:col>26</xdr:col>
      <xdr:colOff>50800</xdr:colOff>
      <xdr:row>18</xdr:row>
      <xdr:rowOff>97118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84934"/>
          <a:ext cx="698500" cy="45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59350</xdr:rowOff>
    </xdr:from>
    <xdr:to>
      <xdr:col>26</xdr:col>
      <xdr:colOff>101600</xdr:colOff>
      <xdr:row>18</xdr:row>
      <xdr:rowOff>160950</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9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145727</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79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97118</xdr:rowOff>
    </xdr:from>
    <xdr:to>
      <xdr:col>22</xdr:col>
      <xdr:colOff>114300</xdr:colOff>
      <xdr:row>18</xdr:row>
      <xdr:rowOff>121650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30843"/>
          <a:ext cx="698500" cy="24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70431</xdr:rowOff>
    </xdr:from>
    <xdr:to>
      <xdr:col>22</xdr:col>
      <xdr:colOff>165100</xdr:colOff>
      <xdr:row>19</xdr:row>
      <xdr:rowOff>581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204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156808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9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121650</xdr:rowOff>
    </xdr:from>
    <xdr:to>
      <xdr:col>18</xdr:col>
      <xdr:colOff>177800</xdr:colOff>
      <xdr:row>18</xdr:row>
      <xdr:rowOff>128531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55375"/>
          <a:ext cx="698500" cy="6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76645</xdr:rowOff>
    </xdr:from>
    <xdr:to>
      <xdr:col>19</xdr:col>
      <xdr:colOff>38100</xdr:colOff>
      <xdr:row>19</xdr:row>
      <xdr:rowOff>6795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210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163022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9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87739</xdr:rowOff>
    </xdr:from>
    <xdr:to>
      <xdr:col>15</xdr:col>
      <xdr:colOff>101600</xdr:colOff>
      <xdr:row>19</xdr:row>
      <xdr:rowOff>17889</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221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2666</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30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150228</xdr:rowOff>
    </xdr:from>
    <xdr:to>
      <xdr:col>29</xdr:col>
      <xdr:colOff>177800</xdr:colOff>
      <xdr:row>18</xdr:row>
      <xdr:rowOff>80378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12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166755</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957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409</xdr:rowOff>
    </xdr:from>
    <xdr:to>
      <xdr:col>26</xdr:col>
      <xdr:colOff>101600</xdr:colOff>
      <xdr:row>18</xdr:row>
      <xdr:rowOff>102009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34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112186</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903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46318</xdr:rowOff>
    </xdr:from>
    <xdr:to>
      <xdr:col>22</xdr:col>
      <xdr:colOff>165100</xdr:colOff>
      <xdr:row>18</xdr:row>
      <xdr:rowOff>147918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80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158095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94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70850</xdr:rowOff>
    </xdr:from>
    <xdr:to>
      <xdr:col>19</xdr:col>
      <xdr:colOff>38100</xdr:colOff>
      <xdr:row>19</xdr:row>
      <xdr:rowOff>1000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04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11177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97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77731</xdr:rowOff>
    </xdr:from>
    <xdr:to>
      <xdr:col>15</xdr:col>
      <xdr:colOff>101600</xdr:colOff>
      <xdr:row>19</xdr:row>
      <xdr:rowOff>7881</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11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18058</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98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80474</xdr:rowOff>
    </xdr:from>
    <xdr:to>
      <xdr:col>29</xdr:col>
      <xdr:colOff>127000</xdr:colOff>
      <xdr:row>37</xdr:row>
      <xdr:rowOff>10294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033724"/>
          <a:ext cx="647700" cy="101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81681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10294</xdr:rowOff>
    </xdr:from>
    <xdr:to>
      <xdr:col>26</xdr:col>
      <xdr:colOff>50800</xdr:colOff>
      <xdr:row>37</xdr:row>
      <xdr:rowOff>17638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34994"/>
          <a:ext cx="698500" cy="7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76664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201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17638</xdr:rowOff>
    </xdr:from>
    <xdr:to>
      <xdr:col>22</xdr:col>
      <xdr:colOff>114300</xdr:colOff>
      <xdr:row>37</xdr:row>
      <xdr:rowOff>22421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142338"/>
          <a:ext cx="698500" cy="4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88768</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21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22421</xdr:rowOff>
    </xdr:from>
    <xdr:to>
      <xdr:col>18</xdr:col>
      <xdr:colOff>177800</xdr:colOff>
      <xdr:row>37</xdr:row>
      <xdr:rowOff>40887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147121"/>
          <a:ext cx="698500" cy="18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111376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2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107410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23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29674</xdr:rowOff>
    </xdr:from>
    <xdr:to>
      <xdr:col>29</xdr:col>
      <xdr:colOff>177800</xdr:colOff>
      <xdr:row>36</xdr:row>
      <xdr:rowOff>131274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982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217651</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2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130944</xdr:rowOff>
    </xdr:from>
    <xdr:to>
      <xdr:col>26</xdr:col>
      <xdr:colOff>101600</xdr:colOff>
      <xdr:row>37</xdr:row>
      <xdr:rowOff>61094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84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242721</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853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138288</xdr:rowOff>
    </xdr:from>
    <xdr:to>
      <xdr:col>22</xdr:col>
      <xdr:colOff>165100</xdr:colOff>
      <xdr:row>37</xdr:row>
      <xdr:rowOff>68438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91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250065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86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143071</xdr:rowOff>
    </xdr:from>
    <xdr:to>
      <xdr:col>19</xdr:col>
      <xdr:colOff>38100</xdr:colOff>
      <xdr:row>37</xdr:row>
      <xdr:rowOff>73221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96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254848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865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161537</xdr:rowOff>
    </xdr:from>
    <xdr:to>
      <xdr:col>15</xdr:col>
      <xdr:colOff>101600</xdr:colOff>
      <xdr:row>37</xdr:row>
      <xdr:rowOff>91687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14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273314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88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2,941
2,915
199.18
4,217,149
3,970,517
224,174
2,427,855
4,196,128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41072</xdr:rowOff>
    </xdr:from>
    <xdr:to>
      <xdr:col>24</xdr:col>
      <xdr:colOff>63500</xdr:colOff>
      <xdr:row>37</xdr:row>
      <xdr:rowOff>53053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384722"/>
          <a:ext cx="838200" cy="1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53053</xdr:rowOff>
    </xdr:from>
    <xdr:to>
      <xdr:col>19</xdr:col>
      <xdr:colOff>177800</xdr:colOff>
      <xdr:row>37</xdr:row>
      <xdr:rowOff>144316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396703"/>
          <a:ext cx="889000" cy="9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64860</xdr:rowOff>
    </xdr:from>
    <xdr:to>
      <xdr:col>20</xdr:col>
      <xdr:colOff>38100</xdr:colOff>
      <xdr:row>37</xdr:row>
      <xdr:rowOff>166460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40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157587</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50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144316</xdr:rowOff>
    </xdr:from>
    <xdr:to>
      <xdr:col>15</xdr:col>
      <xdr:colOff>50800</xdr:colOff>
      <xdr:row>37</xdr:row>
      <xdr:rowOff>164040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487966"/>
          <a:ext cx="889000" cy="1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109794</xdr:rowOff>
    </xdr:from>
    <xdr:to>
      <xdr:col>15</xdr:col>
      <xdr:colOff>101600</xdr:colOff>
      <xdr:row>38</xdr:row>
      <xdr:rowOff>39944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45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31071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54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164040</xdr:rowOff>
    </xdr:from>
    <xdr:to>
      <xdr:col>10</xdr:col>
      <xdr:colOff>114300</xdr:colOff>
      <xdr:row>38</xdr:row>
      <xdr:rowOff>824</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507690"/>
          <a:ext cx="889000" cy="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115793</xdr:rowOff>
    </xdr:from>
    <xdr:to>
      <xdr:col>10</xdr:col>
      <xdr:colOff>165100</xdr:colOff>
      <xdr:row>38</xdr:row>
      <xdr:rowOff>45943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37070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55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123569</xdr:rowOff>
    </xdr:from>
    <xdr:to>
      <xdr:col>6</xdr:col>
      <xdr:colOff>38100</xdr:colOff>
      <xdr:row>38</xdr:row>
      <xdr:rowOff>53719</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6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44846</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5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161722</xdr:rowOff>
    </xdr:from>
    <xdr:to>
      <xdr:col>24</xdr:col>
      <xdr:colOff>114300</xdr:colOff>
      <xdr:row>37</xdr:row>
      <xdr:rowOff>91872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33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13149</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185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2253</xdr:rowOff>
    </xdr:from>
    <xdr:to>
      <xdr:col>20</xdr:col>
      <xdr:colOff>38100</xdr:colOff>
      <xdr:row>37</xdr:row>
      <xdr:rowOff>103853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34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120380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121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93516</xdr:rowOff>
    </xdr:from>
    <xdr:to>
      <xdr:col>15</xdr:col>
      <xdr:colOff>101600</xdr:colOff>
      <xdr:row>38</xdr:row>
      <xdr:rowOff>23666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3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40193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212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113239</xdr:rowOff>
    </xdr:from>
    <xdr:to>
      <xdr:col>10</xdr:col>
      <xdr:colOff>165100</xdr:colOff>
      <xdr:row>38</xdr:row>
      <xdr:rowOff>43390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568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59916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232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121474</xdr:rowOff>
    </xdr:from>
    <xdr:to>
      <xdr:col>6</xdr:col>
      <xdr:colOff>38100</xdr:colOff>
      <xdr:row>38</xdr:row>
      <xdr:rowOff>51624</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6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68151</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24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100971</xdr:rowOff>
    </xdr:from>
    <xdr:to>
      <xdr:col>24</xdr:col>
      <xdr:colOff>63500</xdr:colOff>
      <xdr:row>57</xdr:row>
      <xdr:rowOff>118653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73621"/>
          <a:ext cx="838200" cy="1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101657</xdr:rowOff>
    </xdr:from>
    <xdr:to>
      <xdr:col>19</xdr:col>
      <xdr:colOff>177800</xdr:colOff>
      <xdr:row>57</xdr:row>
      <xdr:rowOff>118653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874307"/>
          <a:ext cx="889000" cy="1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75025</xdr:rowOff>
    </xdr:from>
    <xdr:to>
      <xdr:col>20</xdr:col>
      <xdr:colOff>38100</xdr:colOff>
      <xdr:row>58</xdr:row>
      <xdr:rowOff>5175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167752</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40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101657</xdr:rowOff>
    </xdr:from>
    <xdr:to>
      <xdr:col>15</xdr:col>
      <xdr:colOff>50800</xdr:colOff>
      <xdr:row>57</xdr:row>
      <xdr:rowOff>120951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74307"/>
          <a:ext cx="889000" cy="1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87648</xdr:rowOff>
    </xdr:from>
    <xdr:to>
      <xdr:col>15</xdr:col>
      <xdr:colOff>101600</xdr:colOff>
      <xdr:row>58</xdr:row>
      <xdr:rowOff>17798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6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8925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5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120951</xdr:rowOff>
    </xdr:from>
    <xdr:to>
      <xdr:col>10</xdr:col>
      <xdr:colOff>114300</xdr:colOff>
      <xdr:row>57</xdr:row>
      <xdr:rowOff>121351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93601"/>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86178</xdr:rowOff>
    </xdr:from>
    <xdr:to>
      <xdr:col>10</xdr:col>
      <xdr:colOff>165100</xdr:colOff>
      <xdr:row>58</xdr:row>
      <xdr:rowOff>16328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7455</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5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96145</xdr:rowOff>
    </xdr:from>
    <xdr:to>
      <xdr:col>6</xdr:col>
      <xdr:colOff>38100</xdr:colOff>
      <xdr:row>58</xdr:row>
      <xdr:rowOff>26295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17422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6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50171</xdr:rowOff>
    </xdr:from>
    <xdr:to>
      <xdr:col>24</xdr:col>
      <xdr:colOff>114300</xdr:colOff>
      <xdr:row>57</xdr:row>
      <xdr:rowOff>151771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2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10748</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83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67853</xdr:rowOff>
    </xdr:from>
    <xdr:to>
      <xdr:col>20</xdr:col>
      <xdr:colOff>38100</xdr:colOff>
      <xdr:row>57</xdr:row>
      <xdr:rowOff>169453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4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14530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61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50857</xdr:rowOff>
    </xdr:from>
    <xdr:to>
      <xdr:col>15</xdr:col>
      <xdr:colOff>101600</xdr:colOff>
      <xdr:row>57</xdr:row>
      <xdr:rowOff>152457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2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168984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59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70151</xdr:rowOff>
    </xdr:from>
    <xdr:to>
      <xdr:col>10</xdr:col>
      <xdr:colOff>165100</xdr:colOff>
      <xdr:row>58</xdr:row>
      <xdr:rowOff>301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4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16828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61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70551</xdr:rowOff>
    </xdr:from>
    <xdr:to>
      <xdr:col>6</xdr:col>
      <xdr:colOff>38100</xdr:colOff>
      <xdr:row>58</xdr:row>
      <xdr:rowOff>701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4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17228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61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38695</xdr:rowOff>
    </xdr:from>
    <xdr:to>
      <xdr:col>24</xdr:col>
      <xdr:colOff>63500</xdr:colOff>
      <xdr:row>78</xdr:row>
      <xdr:rowOff>78682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11795"/>
          <a:ext cx="838200" cy="3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78682</xdr:rowOff>
    </xdr:from>
    <xdr:to>
      <xdr:col>19</xdr:col>
      <xdr:colOff>177800</xdr:colOff>
      <xdr:row>78</xdr:row>
      <xdr:rowOff>97830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51782"/>
          <a:ext cx="889000" cy="1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135708</xdr:rowOff>
    </xdr:from>
    <xdr:to>
      <xdr:col>20</xdr:col>
      <xdr:colOff>38100</xdr:colOff>
      <xdr:row>78</xdr:row>
      <xdr:rowOff>65858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3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82385</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11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90565</xdr:rowOff>
    </xdr:from>
    <xdr:to>
      <xdr:col>15</xdr:col>
      <xdr:colOff>50800</xdr:colOff>
      <xdr:row>78</xdr:row>
      <xdr:rowOff>97830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63665"/>
          <a:ext cx="889000" cy="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2704</xdr:rowOff>
    </xdr:from>
    <xdr:to>
      <xdr:col>15</xdr:col>
      <xdr:colOff>101600</xdr:colOff>
      <xdr:row>78</xdr:row>
      <xdr:rowOff>104304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7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120831</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5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90305</xdr:rowOff>
    </xdr:from>
    <xdr:to>
      <xdr:col>10</xdr:col>
      <xdr:colOff>114300</xdr:colOff>
      <xdr:row>78</xdr:row>
      <xdr:rowOff>90565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63405"/>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165165</xdr:rowOff>
    </xdr:from>
    <xdr:to>
      <xdr:col>10</xdr:col>
      <xdr:colOff>165100</xdr:colOff>
      <xdr:row>78</xdr:row>
      <xdr:rowOff>95315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111842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154051</xdr:rowOff>
    </xdr:from>
    <xdr:to>
      <xdr:col>6</xdr:col>
      <xdr:colOff>38100</xdr:colOff>
      <xdr:row>78</xdr:row>
      <xdr:rowOff>84201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100728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159345</xdr:rowOff>
    </xdr:from>
    <xdr:to>
      <xdr:col>24</xdr:col>
      <xdr:colOff>114300</xdr:colOff>
      <xdr:row>78</xdr:row>
      <xdr:rowOff>89495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6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115708</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1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27882</xdr:rowOff>
    </xdr:from>
    <xdr:to>
      <xdr:col>20</xdr:col>
      <xdr:colOff>38100</xdr:colOff>
      <xdr:row>78</xdr:row>
      <xdr:rowOff>129482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0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120609</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49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47030</xdr:rowOff>
    </xdr:from>
    <xdr:to>
      <xdr:col>15</xdr:col>
      <xdr:colOff>101600</xdr:colOff>
      <xdr:row>78</xdr:row>
      <xdr:rowOff>148630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139757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39765</xdr:rowOff>
    </xdr:from>
    <xdr:to>
      <xdr:col>10</xdr:col>
      <xdr:colOff>165100</xdr:colOff>
      <xdr:row>78</xdr:row>
      <xdr:rowOff>141365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132492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50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39505</xdr:rowOff>
    </xdr:from>
    <xdr:to>
      <xdr:col>6</xdr:col>
      <xdr:colOff>38100</xdr:colOff>
      <xdr:row>78</xdr:row>
      <xdr:rowOff>141105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1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132232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50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141300</xdr:rowOff>
    </xdr:from>
    <xdr:to>
      <xdr:col>24</xdr:col>
      <xdr:colOff>63500</xdr:colOff>
      <xdr:row>95</xdr:row>
      <xdr:rowOff>70236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257600"/>
          <a:ext cx="838200" cy="10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121855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3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66639</xdr:rowOff>
    </xdr:from>
    <xdr:to>
      <xdr:col>19</xdr:col>
      <xdr:colOff>177800</xdr:colOff>
      <xdr:row>95</xdr:row>
      <xdr:rowOff>70236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354389"/>
          <a:ext cx="889000" cy="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164224</xdr:rowOff>
    </xdr:from>
    <xdr:to>
      <xdr:col>20</xdr:col>
      <xdr:colOff>38100</xdr:colOff>
      <xdr:row>96</xdr:row>
      <xdr:rowOff>94374</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85501</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54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66639</xdr:rowOff>
    </xdr:from>
    <xdr:to>
      <xdr:col>15</xdr:col>
      <xdr:colOff>50800</xdr:colOff>
      <xdr:row>95</xdr:row>
      <xdr:rowOff>91427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354389"/>
          <a:ext cx="889000" cy="2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166129</xdr:rowOff>
    </xdr:from>
    <xdr:to>
      <xdr:col>15</xdr:col>
      <xdr:colOff>101600</xdr:colOff>
      <xdr:row>96</xdr:row>
      <xdr:rowOff>96279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87406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4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63249</xdr:rowOff>
    </xdr:from>
    <xdr:to>
      <xdr:col>10</xdr:col>
      <xdr:colOff>114300</xdr:colOff>
      <xdr:row>95</xdr:row>
      <xdr:rowOff>91427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350999"/>
          <a:ext cx="889000" cy="2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37106</xdr:rowOff>
    </xdr:from>
    <xdr:to>
      <xdr:col>10</xdr:col>
      <xdr:colOff>165100</xdr:colOff>
      <xdr:row>96</xdr:row>
      <xdr:rowOff>138706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129833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42067</xdr:rowOff>
    </xdr:from>
    <xdr:to>
      <xdr:col>6</xdr:col>
      <xdr:colOff>38100</xdr:colOff>
      <xdr:row>96</xdr:row>
      <xdr:rowOff>143667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0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134794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9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90500</xdr:rowOff>
    </xdr:from>
    <xdr:to>
      <xdr:col>24</xdr:col>
      <xdr:colOff>114300</xdr:colOff>
      <xdr:row>95</xdr:row>
      <xdr:rowOff>20650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0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113377</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05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19436</xdr:rowOff>
    </xdr:from>
    <xdr:to>
      <xdr:col>20</xdr:col>
      <xdr:colOff>38100</xdr:colOff>
      <xdr:row>95</xdr:row>
      <xdr:rowOff>121036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137563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08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15839</xdr:rowOff>
    </xdr:from>
    <xdr:to>
      <xdr:col>15</xdr:col>
      <xdr:colOff>101600</xdr:colOff>
      <xdr:row>95</xdr:row>
      <xdr:rowOff>117439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30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133966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07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40627</xdr:rowOff>
    </xdr:from>
    <xdr:to>
      <xdr:col>10</xdr:col>
      <xdr:colOff>165100</xdr:colOff>
      <xdr:row>95</xdr:row>
      <xdr:rowOff>142227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32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158754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10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12449</xdr:rowOff>
    </xdr:from>
    <xdr:to>
      <xdr:col>6</xdr:col>
      <xdr:colOff>38100</xdr:colOff>
      <xdr:row>95</xdr:row>
      <xdr:rowOff>114049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30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130576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07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9457</xdr:rowOff>
    </xdr:from>
    <xdr:to>
      <xdr:col>55</xdr:col>
      <xdr:colOff>0</xdr:colOff>
      <xdr:row>37</xdr:row>
      <xdr:rowOff>26646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181657"/>
          <a:ext cx="838200" cy="18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9457</xdr:rowOff>
    </xdr:from>
    <xdr:to>
      <xdr:col>50</xdr:col>
      <xdr:colOff>114300</xdr:colOff>
      <xdr:row>37</xdr:row>
      <xdr:rowOff>113363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181657"/>
          <a:ext cx="889000" cy="27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133484</xdr:rowOff>
    </xdr:from>
    <xdr:to>
      <xdr:col>50</xdr:col>
      <xdr:colOff>165100</xdr:colOff>
      <xdr:row>36</xdr:row>
      <xdr:rowOff>63634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13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54761</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22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113363</xdr:rowOff>
    </xdr:from>
    <xdr:to>
      <xdr:col>45</xdr:col>
      <xdr:colOff>177800</xdr:colOff>
      <xdr:row>37</xdr:row>
      <xdr:rowOff>126312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457013"/>
          <a:ext cx="889000" cy="1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73187</xdr:rowOff>
    </xdr:from>
    <xdr:to>
      <xdr:col>46</xdr:col>
      <xdr:colOff>38100</xdr:colOff>
      <xdr:row>38</xdr:row>
      <xdr:rowOff>3338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416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165915</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50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126312</xdr:rowOff>
    </xdr:from>
    <xdr:to>
      <xdr:col>41</xdr:col>
      <xdr:colOff>50800</xdr:colOff>
      <xdr:row>37</xdr:row>
      <xdr:rowOff>135492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69962"/>
          <a:ext cx="889000" cy="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57056</xdr:rowOff>
    </xdr:from>
    <xdr:to>
      <xdr:col>41</xdr:col>
      <xdr:colOff>101600</xdr:colOff>
      <xdr:row>37</xdr:row>
      <xdr:rowOff>158656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0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3733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17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66592</xdr:rowOff>
    </xdr:from>
    <xdr:to>
      <xdr:col>36</xdr:col>
      <xdr:colOff>165100</xdr:colOff>
      <xdr:row>37</xdr:row>
      <xdr:rowOff>168193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102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13269</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85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147296</xdr:rowOff>
    </xdr:from>
    <xdr:to>
      <xdr:col>55</xdr:col>
      <xdr:colOff>50800</xdr:colOff>
      <xdr:row>37</xdr:row>
      <xdr:rowOff>77446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125723</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9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130107</xdr:rowOff>
    </xdr:from>
    <xdr:to>
      <xdr:col>50</xdr:col>
      <xdr:colOff>165100</xdr:colOff>
      <xdr:row>36</xdr:row>
      <xdr:rowOff>60257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76784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90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62563</xdr:rowOff>
    </xdr:from>
    <xdr:to>
      <xdr:col>46</xdr:col>
      <xdr:colOff>38100</xdr:colOff>
      <xdr:row>37</xdr:row>
      <xdr:rowOff>164164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4062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9240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18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75512</xdr:rowOff>
    </xdr:from>
    <xdr:to>
      <xdr:col>41</xdr:col>
      <xdr:colOff>101600</xdr:colOff>
      <xdr:row>38</xdr:row>
      <xdr:rowOff>5662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1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168239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1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84692</xdr:rowOff>
    </xdr:from>
    <xdr:to>
      <xdr:col>36</xdr:col>
      <xdr:colOff>165100</xdr:colOff>
      <xdr:row>38</xdr:row>
      <xdr:rowOff>14842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2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5969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21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31585</xdr:rowOff>
    </xdr:from>
    <xdr:to>
      <xdr:col>55</xdr:col>
      <xdr:colOff>0</xdr:colOff>
      <xdr:row>59</xdr:row>
      <xdr:rowOff>41592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147135"/>
          <a:ext cx="838200" cy="1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31585</xdr:rowOff>
    </xdr:from>
    <xdr:to>
      <xdr:col>50</xdr:col>
      <xdr:colOff>114300</xdr:colOff>
      <xdr:row>59</xdr:row>
      <xdr:rowOff>38648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147135"/>
          <a:ext cx="889000" cy="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133440</xdr:rowOff>
    </xdr:from>
    <xdr:to>
      <xdr:col>50</xdr:col>
      <xdr:colOff>165100</xdr:colOff>
      <xdr:row>59</xdr:row>
      <xdr:rowOff>63590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7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80117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52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37271</xdr:rowOff>
    </xdr:from>
    <xdr:to>
      <xdr:col>45</xdr:col>
      <xdr:colOff>177800</xdr:colOff>
      <xdr:row>59</xdr:row>
      <xdr:rowOff>38648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152821"/>
          <a:ext cx="889000"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133238</xdr:rowOff>
    </xdr:from>
    <xdr:to>
      <xdr:col>46</xdr:col>
      <xdr:colOff>38100</xdr:colOff>
      <xdr:row>59</xdr:row>
      <xdr:rowOff>63388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7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79915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5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33585</xdr:rowOff>
    </xdr:from>
    <xdr:to>
      <xdr:col>41</xdr:col>
      <xdr:colOff>50800</xdr:colOff>
      <xdr:row>59</xdr:row>
      <xdr:rowOff>37271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149135"/>
          <a:ext cx="889000" cy="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145000</xdr:rowOff>
    </xdr:from>
    <xdr:to>
      <xdr:col>41</xdr:col>
      <xdr:colOff>101600</xdr:colOff>
      <xdr:row>59</xdr:row>
      <xdr:rowOff>75150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91677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6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132036</xdr:rowOff>
    </xdr:from>
    <xdr:to>
      <xdr:col>36</xdr:col>
      <xdr:colOff>165100</xdr:colOff>
      <xdr:row>59</xdr:row>
      <xdr:rowOff>62186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78713</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5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162242</xdr:rowOff>
    </xdr:from>
    <xdr:to>
      <xdr:col>55</xdr:col>
      <xdr:colOff>50800</xdr:colOff>
      <xdr:row>59</xdr:row>
      <xdr:rowOff>92392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10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79511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2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152235</xdr:rowOff>
    </xdr:from>
    <xdr:to>
      <xdr:col>50</xdr:col>
      <xdr:colOff>165100</xdr:colOff>
      <xdr:row>59</xdr:row>
      <xdr:rowOff>82385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9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73512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189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159298</xdr:rowOff>
    </xdr:from>
    <xdr:to>
      <xdr:col>46</xdr:col>
      <xdr:colOff>38100</xdr:colOff>
      <xdr:row>59</xdr:row>
      <xdr:rowOff>89448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10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80575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1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157921</xdr:rowOff>
    </xdr:from>
    <xdr:to>
      <xdr:col>41</xdr:col>
      <xdr:colOff>101600</xdr:colOff>
      <xdr:row>59</xdr:row>
      <xdr:rowOff>88071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10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79198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194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154235</xdr:rowOff>
    </xdr:from>
    <xdr:to>
      <xdr:col>36</xdr:col>
      <xdr:colOff>165100</xdr:colOff>
      <xdr:row>59</xdr:row>
      <xdr:rowOff>84385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9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75512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19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105474</xdr:rowOff>
    </xdr:from>
    <xdr:to>
      <xdr:col>55</xdr:col>
      <xdr:colOff>0</xdr:colOff>
      <xdr:row>78</xdr:row>
      <xdr:rowOff>131482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78574"/>
          <a:ext cx="838200" cy="2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105474</xdr:rowOff>
    </xdr:from>
    <xdr:to>
      <xdr:col>50</xdr:col>
      <xdr:colOff>114300</xdr:colOff>
      <xdr:row>78</xdr:row>
      <xdr:rowOff>126512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78574"/>
          <a:ext cx="889000" cy="2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54130</xdr:rowOff>
    </xdr:from>
    <xdr:to>
      <xdr:col>50</xdr:col>
      <xdr:colOff>165100</xdr:colOff>
      <xdr:row>78</xdr:row>
      <xdr:rowOff>155730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2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2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126512</xdr:rowOff>
    </xdr:from>
    <xdr:to>
      <xdr:col>45</xdr:col>
      <xdr:colOff>177800</xdr:colOff>
      <xdr:row>78</xdr:row>
      <xdr:rowOff>132294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99612"/>
          <a:ext cx="889000" cy="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55087</xdr:rowOff>
    </xdr:from>
    <xdr:to>
      <xdr:col>46</xdr:col>
      <xdr:colOff>38100</xdr:colOff>
      <xdr:row>78</xdr:row>
      <xdr:rowOff>156687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1764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125093</xdr:rowOff>
    </xdr:from>
    <xdr:to>
      <xdr:col>41</xdr:col>
      <xdr:colOff>50800</xdr:colOff>
      <xdr:row>78</xdr:row>
      <xdr:rowOff>132294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98193"/>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64515</xdr:rowOff>
    </xdr:from>
    <xdr:to>
      <xdr:col>41</xdr:col>
      <xdr:colOff>101600</xdr:colOff>
      <xdr:row>78</xdr:row>
      <xdr:rowOff>166115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11192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21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41411</xdr:rowOff>
    </xdr:from>
    <xdr:to>
      <xdr:col>36</xdr:col>
      <xdr:colOff>165100</xdr:colOff>
      <xdr:row>78</xdr:row>
      <xdr:rowOff>143011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1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159538</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8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80682</xdr:rowOff>
    </xdr:from>
    <xdr:to>
      <xdr:col>55</xdr:col>
      <xdr:colOff>50800</xdr:colOff>
      <xdr:row>79</xdr:row>
      <xdr:rowOff>10832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5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54674</xdr:rowOff>
    </xdr:from>
    <xdr:to>
      <xdr:col>50</xdr:col>
      <xdr:colOff>165100</xdr:colOff>
      <xdr:row>78</xdr:row>
      <xdr:rowOff>156274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2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147401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2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75712</xdr:rowOff>
    </xdr:from>
    <xdr:to>
      <xdr:col>46</xdr:col>
      <xdr:colOff>38100</xdr:colOff>
      <xdr:row>79</xdr:row>
      <xdr:rowOff>5862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4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168439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4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81494</xdr:rowOff>
    </xdr:from>
    <xdr:to>
      <xdr:col>41</xdr:col>
      <xdr:colOff>101600</xdr:colOff>
      <xdr:row>79</xdr:row>
      <xdr:rowOff>11644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5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2771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4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74293</xdr:rowOff>
    </xdr:from>
    <xdr:to>
      <xdr:col>36</xdr:col>
      <xdr:colOff>165100</xdr:colOff>
      <xdr:row>79</xdr:row>
      <xdr:rowOff>4443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4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167020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71496</xdr:rowOff>
    </xdr:from>
    <xdr:to>
      <xdr:col>55</xdr:col>
      <xdr:colOff>0</xdr:colOff>
      <xdr:row>98</xdr:row>
      <xdr:rowOff>82438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73596"/>
          <a:ext cx="838200" cy="1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79763</xdr:rowOff>
    </xdr:from>
    <xdr:to>
      <xdr:col>50</xdr:col>
      <xdr:colOff>114300</xdr:colOff>
      <xdr:row>98</xdr:row>
      <xdr:rowOff>82438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881863"/>
          <a:ext cx="8890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16139</xdr:rowOff>
    </xdr:from>
    <xdr:to>
      <xdr:col>50</xdr:col>
      <xdr:colOff>165100</xdr:colOff>
      <xdr:row>98</xdr:row>
      <xdr:rowOff>117739</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1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134266</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9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66601</xdr:rowOff>
    </xdr:from>
    <xdr:to>
      <xdr:col>45</xdr:col>
      <xdr:colOff>177800</xdr:colOff>
      <xdr:row>98</xdr:row>
      <xdr:rowOff>79763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68701"/>
          <a:ext cx="889000" cy="1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12081</xdr:rowOff>
    </xdr:from>
    <xdr:to>
      <xdr:col>46</xdr:col>
      <xdr:colOff>38100</xdr:colOff>
      <xdr:row>98</xdr:row>
      <xdr:rowOff>113681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130208</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8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66294</xdr:rowOff>
    </xdr:from>
    <xdr:to>
      <xdr:col>41</xdr:col>
      <xdr:colOff>50800</xdr:colOff>
      <xdr:row>98</xdr:row>
      <xdr:rowOff>66601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68394"/>
          <a:ext cx="889000" cy="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17635</xdr:rowOff>
    </xdr:from>
    <xdr:to>
      <xdr:col>41</xdr:col>
      <xdr:colOff>101600</xdr:colOff>
      <xdr:row>98</xdr:row>
      <xdr:rowOff>119235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110362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24719</xdr:rowOff>
    </xdr:from>
    <xdr:to>
      <xdr:col>36</xdr:col>
      <xdr:colOff>165100</xdr:colOff>
      <xdr:row>98</xdr:row>
      <xdr:rowOff>126319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117446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20696</xdr:rowOff>
    </xdr:from>
    <xdr:to>
      <xdr:col>55</xdr:col>
      <xdr:colOff>50800</xdr:colOff>
      <xdr:row>98</xdr:row>
      <xdr:rowOff>122296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152991</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31638</xdr:rowOff>
    </xdr:from>
    <xdr:to>
      <xdr:col>50</xdr:col>
      <xdr:colOff>165100</xdr:colOff>
      <xdr:row>98</xdr:row>
      <xdr:rowOff>133238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3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124365</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92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28963</xdr:rowOff>
    </xdr:from>
    <xdr:to>
      <xdr:col>46</xdr:col>
      <xdr:colOff>38100</xdr:colOff>
      <xdr:row>98</xdr:row>
      <xdr:rowOff>130563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3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121690</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92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15801</xdr:rowOff>
    </xdr:from>
    <xdr:to>
      <xdr:col>41</xdr:col>
      <xdr:colOff>101600</xdr:colOff>
      <xdr:row>98</xdr:row>
      <xdr:rowOff>117401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1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133928</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9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15494</xdr:rowOff>
    </xdr:from>
    <xdr:to>
      <xdr:col>36</xdr:col>
      <xdr:colOff>165100</xdr:colOff>
      <xdr:row>98</xdr:row>
      <xdr:rowOff>117094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1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133621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9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166986</xdr:rowOff>
    </xdr:from>
    <xdr:to>
      <xdr:col>85</xdr:col>
      <xdr:colOff>127000</xdr:colOff>
      <xdr:row>38</xdr:row>
      <xdr:rowOff>124423</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510636"/>
          <a:ext cx="838200" cy="12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147589</xdr:rowOff>
    </xdr:from>
    <xdr:to>
      <xdr:col>81</xdr:col>
      <xdr:colOff>50800</xdr:colOff>
      <xdr:row>37</xdr:row>
      <xdr:rowOff>166986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491239"/>
          <a:ext cx="889000" cy="1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109183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2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147589</xdr:rowOff>
    </xdr:from>
    <xdr:to>
      <xdr:col>76</xdr:col>
      <xdr:colOff>114300</xdr:colOff>
      <xdr:row>38</xdr:row>
      <xdr:rowOff>41370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491239"/>
          <a:ext cx="889000" cy="6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149504</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6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41370</xdr:rowOff>
    </xdr:from>
    <xdr:to>
      <xdr:col>71</xdr:col>
      <xdr:colOff>177800</xdr:colOff>
      <xdr:row>38</xdr:row>
      <xdr:rowOff>139088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556470"/>
          <a:ext cx="889000" cy="9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153436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6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10308</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73623</xdr:rowOff>
    </xdr:from>
    <xdr:to>
      <xdr:col>85</xdr:col>
      <xdr:colOff>177800</xdr:colOff>
      <xdr:row>39</xdr:row>
      <xdr:rowOff>3773</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8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18773</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116186</xdr:rowOff>
    </xdr:from>
    <xdr:to>
      <xdr:col>81</xdr:col>
      <xdr:colOff>101600</xdr:colOff>
      <xdr:row>38</xdr:row>
      <xdr:rowOff>46335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4598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62863</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23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96789</xdr:rowOff>
    </xdr:from>
    <xdr:to>
      <xdr:col>76</xdr:col>
      <xdr:colOff>165100</xdr:colOff>
      <xdr:row>38</xdr:row>
      <xdr:rowOff>26939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44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43466</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21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162020</xdr:rowOff>
    </xdr:from>
    <xdr:to>
      <xdr:col>72</xdr:col>
      <xdr:colOff>38100</xdr:colOff>
      <xdr:row>38</xdr:row>
      <xdr:rowOff>92170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108697</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2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88288</xdr:rowOff>
    </xdr:from>
    <xdr:to>
      <xdr:col>67</xdr:col>
      <xdr:colOff>101600</xdr:colOff>
      <xdr:row>39</xdr:row>
      <xdr:rowOff>18438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9565</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696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129504</xdr:rowOff>
    </xdr:from>
    <xdr:to>
      <xdr:col>85</xdr:col>
      <xdr:colOff>127000</xdr:colOff>
      <xdr:row>78</xdr:row>
      <xdr:rowOff>7150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31154"/>
          <a:ext cx="838200" cy="4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2378</xdr:rowOff>
    </xdr:from>
    <xdr:to>
      <xdr:col>81</xdr:col>
      <xdr:colOff>50800</xdr:colOff>
      <xdr:row>78</xdr:row>
      <xdr:rowOff>7150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375478"/>
          <a:ext cx="889000" cy="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102062</xdr:rowOff>
    </xdr:from>
    <xdr:to>
      <xdr:col>81</xdr:col>
      <xdr:colOff>101600</xdr:colOff>
      <xdr:row>78</xdr:row>
      <xdr:rowOff>32212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0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48739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7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2378</xdr:rowOff>
    </xdr:from>
    <xdr:to>
      <xdr:col>76</xdr:col>
      <xdr:colOff>114300</xdr:colOff>
      <xdr:row>78</xdr:row>
      <xdr:rowOff>19929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75478"/>
          <a:ext cx="889000" cy="1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117799</xdr:rowOff>
    </xdr:from>
    <xdr:to>
      <xdr:col>76</xdr:col>
      <xdr:colOff>165100</xdr:colOff>
      <xdr:row>78</xdr:row>
      <xdr:rowOff>47949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19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64476</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09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19929</xdr:rowOff>
    </xdr:from>
    <xdr:to>
      <xdr:col>71</xdr:col>
      <xdr:colOff>177800</xdr:colOff>
      <xdr:row>78</xdr:row>
      <xdr:rowOff>28890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393029"/>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133525</xdr:rowOff>
    </xdr:from>
    <xdr:to>
      <xdr:col>72</xdr:col>
      <xdr:colOff>38100</xdr:colOff>
      <xdr:row>78</xdr:row>
      <xdr:rowOff>63675</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80202</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110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134679</xdr:rowOff>
    </xdr:from>
    <xdr:to>
      <xdr:col>67</xdr:col>
      <xdr:colOff>101600</xdr:colOff>
      <xdr:row>78</xdr:row>
      <xdr:rowOff>64829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3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81356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1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78704</xdr:rowOff>
    </xdr:from>
    <xdr:to>
      <xdr:col>85</xdr:col>
      <xdr:colOff>177800</xdr:colOff>
      <xdr:row>78</xdr:row>
      <xdr:rowOff>8854</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8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57131</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258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127800</xdr:rowOff>
    </xdr:from>
    <xdr:to>
      <xdr:col>81</xdr:col>
      <xdr:colOff>101600</xdr:colOff>
      <xdr:row>78</xdr:row>
      <xdr:rowOff>57950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49077</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42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123028</xdr:rowOff>
    </xdr:from>
    <xdr:to>
      <xdr:col>76</xdr:col>
      <xdr:colOff>165100</xdr:colOff>
      <xdr:row>78</xdr:row>
      <xdr:rowOff>53178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2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44305</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417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140579</xdr:rowOff>
    </xdr:from>
    <xdr:to>
      <xdr:col>72</xdr:col>
      <xdr:colOff>38100</xdr:colOff>
      <xdr:row>78</xdr:row>
      <xdr:rowOff>70729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4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61856</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3434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149540</xdr:rowOff>
    </xdr:from>
    <xdr:to>
      <xdr:col>67</xdr:col>
      <xdr:colOff>101600</xdr:colOff>
      <xdr:row>78</xdr:row>
      <xdr:rowOff>79690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5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70817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44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137916</xdr:rowOff>
    </xdr:from>
    <xdr:to>
      <xdr:col>85</xdr:col>
      <xdr:colOff>127000</xdr:colOff>
      <xdr:row>99</xdr:row>
      <xdr:rowOff>31376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40016"/>
          <a:ext cx="838200" cy="6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31376</xdr:rowOff>
    </xdr:from>
    <xdr:to>
      <xdr:col>81</xdr:col>
      <xdr:colOff>50800</xdr:colOff>
      <xdr:row>99</xdr:row>
      <xdr:rowOff>38576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7004926"/>
          <a:ext cx="889000" cy="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76646</xdr:rowOff>
    </xdr:from>
    <xdr:to>
      <xdr:col>81</xdr:col>
      <xdr:colOff>101600</xdr:colOff>
      <xdr:row>99</xdr:row>
      <xdr:rowOff>6796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23323</xdr:rowOff>
    </xdr:from>
    <xdr:ext cx="59901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181795" y="1665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38576</xdr:rowOff>
    </xdr:from>
    <xdr:to>
      <xdr:col>76</xdr:col>
      <xdr:colOff>114300</xdr:colOff>
      <xdr:row>99</xdr:row>
      <xdr:rowOff>40602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7012126"/>
          <a:ext cx="889000" cy="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122428</xdr:rowOff>
    </xdr:from>
    <xdr:to>
      <xdr:col>76</xdr:col>
      <xdr:colOff>165100</xdr:colOff>
      <xdr:row>99</xdr:row>
      <xdr:rowOff>52578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2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69105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9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40176</xdr:rowOff>
    </xdr:from>
    <xdr:to>
      <xdr:col>71</xdr:col>
      <xdr:colOff>177800</xdr:colOff>
      <xdr:row>99</xdr:row>
      <xdr:rowOff>40602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7013726"/>
          <a:ext cx="889000" cy="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94019</xdr:rowOff>
    </xdr:from>
    <xdr:to>
      <xdr:col>72</xdr:col>
      <xdr:colOff>38100</xdr:colOff>
      <xdr:row>99</xdr:row>
      <xdr:rowOff>24169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9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40696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74786</xdr:rowOff>
    </xdr:from>
    <xdr:to>
      <xdr:col>67</xdr:col>
      <xdr:colOff>101600</xdr:colOff>
      <xdr:row>99</xdr:row>
      <xdr:rowOff>4936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87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21463</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65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87116</xdr:rowOff>
    </xdr:from>
    <xdr:to>
      <xdr:col>85</xdr:col>
      <xdr:colOff>177800</xdr:colOff>
      <xdr:row>99</xdr:row>
      <xdr:rowOff>17266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8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2043</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04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152026</xdr:rowOff>
    </xdr:from>
    <xdr:to>
      <xdr:col>81</xdr:col>
      <xdr:colOff>101600</xdr:colOff>
      <xdr:row>99</xdr:row>
      <xdr:rowOff>82176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73303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4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159226</xdr:rowOff>
    </xdr:from>
    <xdr:to>
      <xdr:col>76</xdr:col>
      <xdr:colOff>165100</xdr:colOff>
      <xdr:row>99</xdr:row>
      <xdr:rowOff>89376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6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80503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705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161252</xdr:rowOff>
    </xdr:from>
    <xdr:to>
      <xdr:col>72</xdr:col>
      <xdr:colOff>38100</xdr:colOff>
      <xdr:row>99</xdr:row>
      <xdr:rowOff>91402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6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82529</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68428" y="1705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160826</xdr:rowOff>
    </xdr:from>
    <xdr:to>
      <xdr:col>67</xdr:col>
      <xdr:colOff>101600</xdr:colOff>
      <xdr:row>99</xdr:row>
      <xdr:rowOff>90976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6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82103</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705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137528</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481178"/>
          <a:ext cx="838200" cy="24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137528</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6481178"/>
          <a:ext cx="889000" cy="24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129667</xdr:rowOff>
    </xdr:from>
    <xdr:to>
      <xdr:col>112</xdr:col>
      <xdr:colOff>38100</xdr:colOff>
      <xdr:row>39</xdr:row>
      <xdr:rowOff>59817</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50944</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737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156566</xdr:rowOff>
    </xdr:from>
    <xdr:to>
      <xdr:col>107</xdr:col>
      <xdr:colOff>101600</xdr:colOff>
      <xdr:row>39</xdr:row>
      <xdr:rowOff>86716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7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103243</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44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42164</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287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159309</xdr:rowOff>
    </xdr:from>
    <xdr:to>
      <xdr:col>102</xdr:col>
      <xdr:colOff>165100</xdr:colOff>
      <xdr:row>39</xdr:row>
      <xdr:rowOff>89459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105986</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64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158814</xdr:rowOff>
    </xdr:from>
    <xdr:to>
      <xdr:col>98</xdr:col>
      <xdr:colOff>38100</xdr:colOff>
      <xdr:row>39</xdr:row>
      <xdr:rowOff>88964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7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105491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49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86728</xdr:rowOff>
    </xdr:from>
    <xdr:to>
      <xdr:col>112</xdr:col>
      <xdr:colOff>38100</xdr:colOff>
      <xdr:row>38</xdr:row>
      <xdr:rowOff>16878</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4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33405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20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162814</xdr:rowOff>
    </xdr:from>
    <xdr:to>
      <xdr:col>98</xdr:col>
      <xdr:colOff>38100</xdr:colOff>
      <xdr:row>39</xdr:row>
      <xdr:rowOff>92964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84091</xdr:rowOff>
    </xdr:from>
    <xdr:ext cx="313932"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99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96919</xdr:rowOff>
    </xdr:from>
    <xdr:to>
      <xdr:col>116</xdr:col>
      <xdr:colOff>63500</xdr:colOff>
      <xdr:row>59</xdr:row>
      <xdr:rowOff>97986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2469"/>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94013</xdr:rowOff>
    </xdr:from>
    <xdr:to>
      <xdr:col>111</xdr:col>
      <xdr:colOff>177800</xdr:colOff>
      <xdr:row>59</xdr:row>
      <xdr:rowOff>96919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09563"/>
          <a:ext cx="889000" cy="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125977</xdr:rowOff>
    </xdr:from>
    <xdr:to>
      <xdr:col>112</xdr:col>
      <xdr:colOff>38100</xdr:colOff>
      <xdr:row>59</xdr:row>
      <xdr:rowOff>56127</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72654</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4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43742</xdr:rowOff>
    </xdr:from>
    <xdr:to>
      <xdr:col>107</xdr:col>
      <xdr:colOff>50800</xdr:colOff>
      <xdr:row>59</xdr:row>
      <xdr:rowOff>94013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59292"/>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100406</xdr:rowOff>
    </xdr:from>
    <xdr:to>
      <xdr:col>107</xdr:col>
      <xdr:colOff>101600</xdr:colOff>
      <xdr:row>59</xdr:row>
      <xdr:rowOff>30556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47083</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67111" y="98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43742</xdr:rowOff>
    </xdr:from>
    <xdr:to>
      <xdr:col>102</xdr:col>
      <xdr:colOff>114300</xdr:colOff>
      <xdr:row>59</xdr:row>
      <xdr:rowOff>46943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59292"/>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99764</xdr:rowOff>
    </xdr:from>
    <xdr:to>
      <xdr:col>102</xdr:col>
      <xdr:colOff>165100</xdr:colOff>
      <xdr:row>59</xdr:row>
      <xdr:rowOff>29914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46441</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981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103008</xdr:rowOff>
    </xdr:from>
    <xdr:to>
      <xdr:col>98</xdr:col>
      <xdr:colOff>38100</xdr:colOff>
      <xdr:row>59</xdr:row>
      <xdr:rowOff>33158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4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49685</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982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47186</xdr:rowOff>
    </xdr:from>
    <xdr:to>
      <xdr:col>116</xdr:col>
      <xdr:colOff>114300</xdr:colOff>
      <xdr:row>59</xdr:row>
      <xdr:rowOff>148786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157428</xdr:rowOff>
    </xdr:from>
    <xdr:ext cx="313932"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46119</xdr:rowOff>
    </xdr:from>
    <xdr:to>
      <xdr:col>112</xdr:col>
      <xdr:colOff>38100</xdr:colOff>
      <xdr:row>59</xdr:row>
      <xdr:rowOff>147719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138846</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25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43213</xdr:rowOff>
    </xdr:from>
    <xdr:to>
      <xdr:col>107</xdr:col>
      <xdr:colOff>101600</xdr:colOff>
      <xdr:row>59</xdr:row>
      <xdr:rowOff>144813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135940</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251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164392</xdr:rowOff>
    </xdr:from>
    <xdr:to>
      <xdr:col>102</xdr:col>
      <xdr:colOff>165100</xdr:colOff>
      <xdr:row>59</xdr:row>
      <xdr:rowOff>94542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85669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20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167593</xdr:rowOff>
    </xdr:from>
    <xdr:to>
      <xdr:col>98</xdr:col>
      <xdr:colOff>38100</xdr:colOff>
      <xdr:row>59</xdr:row>
      <xdr:rowOff>97743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1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88870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20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113612</xdr:rowOff>
    </xdr:from>
    <xdr:to>
      <xdr:col>116</xdr:col>
      <xdr:colOff>63500</xdr:colOff>
      <xdr:row>77</xdr:row>
      <xdr:rowOff>113689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315262"/>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113689</xdr:rowOff>
    </xdr:from>
    <xdr:to>
      <xdr:col>111</xdr:col>
      <xdr:colOff>177800</xdr:colOff>
      <xdr:row>77</xdr:row>
      <xdr:rowOff>141846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315339"/>
          <a:ext cx="889000" cy="2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127591</xdr:rowOff>
    </xdr:from>
    <xdr:to>
      <xdr:col>112</xdr:col>
      <xdr:colOff>38100</xdr:colOff>
      <xdr:row>78</xdr:row>
      <xdr:rowOff>57741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48868</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42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141846</xdr:rowOff>
    </xdr:from>
    <xdr:to>
      <xdr:col>107</xdr:col>
      <xdr:colOff>50800</xdr:colOff>
      <xdr:row>77</xdr:row>
      <xdr:rowOff>148960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343496"/>
          <a:ext cx="889000" cy="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131784</xdr:rowOff>
    </xdr:from>
    <xdr:to>
      <xdr:col>107</xdr:col>
      <xdr:colOff>101600</xdr:colOff>
      <xdr:row>78</xdr:row>
      <xdr:rowOff>61934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3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53061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42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148960</xdr:rowOff>
    </xdr:from>
    <xdr:to>
      <xdr:col>102</xdr:col>
      <xdr:colOff>114300</xdr:colOff>
      <xdr:row>77</xdr:row>
      <xdr:rowOff>162308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350610"/>
          <a:ext cx="889000" cy="1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131795</xdr:rowOff>
    </xdr:from>
    <xdr:to>
      <xdr:col>102</xdr:col>
      <xdr:colOff>165100</xdr:colOff>
      <xdr:row>78</xdr:row>
      <xdr:rowOff>61945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33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53072</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426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127048</xdr:rowOff>
    </xdr:from>
    <xdr:to>
      <xdr:col>98</xdr:col>
      <xdr:colOff>38100</xdr:colOff>
      <xdr:row>78</xdr:row>
      <xdr:rowOff>57198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2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48325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42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62812</xdr:rowOff>
    </xdr:from>
    <xdr:to>
      <xdr:col>116</xdr:col>
      <xdr:colOff>114300</xdr:colOff>
      <xdr:row>77</xdr:row>
      <xdr:rowOff>164412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26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85689</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11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62889</xdr:rowOff>
    </xdr:from>
    <xdr:to>
      <xdr:col>112</xdr:col>
      <xdr:colOff>38100</xdr:colOff>
      <xdr:row>77</xdr:row>
      <xdr:rowOff>164489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2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9566</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03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91046</xdr:rowOff>
    </xdr:from>
    <xdr:to>
      <xdr:col>107</xdr:col>
      <xdr:colOff>101600</xdr:colOff>
      <xdr:row>78</xdr:row>
      <xdr:rowOff>21196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29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37723</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06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98160</xdr:rowOff>
    </xdr:from>
    <xdr:to>
      <xdr:col>102</xdr:col>
      <xdr:colOff>165100</xdr:colOff>
      <xdr:row>78</xdr:row>
      <xdr:rowOff>28310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2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44837</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307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111508</xdr:rowOff>
    </xdr:from>
    <xdr:to>
      <xdr:col>98</xdr:col>
      <xdr:colOff>38100</xdr:colOff>
      <xdr:row>78</xdr:row>
      <xdr:rowOff>41658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1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58185</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3088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1,350,057</a:t>
          </a:r>
          <a:r>
            <a:rPr kumimoji="1" lang="ja-JP" altLang="ja-JP" sz="1100">
              <a:solidFill>
                <a:schemeClr val="dk1"/>
              </a:solidFill>
              <a:effectLst/>
              <a:latin typeface="+mn-lt"/>
              <a:ea typeface="+mn-ea"/>
              <a:cs typeface="+mn-cs"/>
            </a:rPr>
            <a:t>円となっている。過疎・高齢化により人口減少が進んでおり、全体的に一人当たりのコストが多くなることはやむを得ないが、</a:t>
          </a:r>
          <a:r>
            <a:rPr kumimoji="1" lang="ja-JP" altLang="en-US" sz="1100">
              <a:solidFill>
                <a:schemeClr val="dk1"/>
              </a:solidFill>
              <a:effectLst/>
              <a:latin typeface="+mn-lt"/>
              <a:ea typeface="+mn-ea"/>
              <a:cs typeface="+mn-cs"/>
            </a:rPr>
            <a:t>限られた財源を最大限有効活用しながら</a:t>
          </a:r>
          <a:r>
            <a:rPr kumimoji="1" lang="ja-JP" altLang="ja-JP" sz="1100">
              <a:solidFill>
                <a:schemeClr val="dk1"/>
              </a:solidFill>
              <a:effectLst/>
              <a:latin typeface="+mn-lt"/>
              <a:ea typeface="+mn-ea"/>
              <a:cs typeface="+mn-cs"/>
            </a:rPr>
            <a:t>引き続き経費削減に努め、健全な財政運営を行う。</a:t>
          </a:r>
          <a:endParaRPr lang="ja-JP" altLang="ja-JP" sz="1400">
            <a:effectLst/>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年度において増加している主な構成項目として、</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249,375</a:t>
          </a:r>
          <a:r>
            <a:rPr kumimoji="1" lang="ja-JP" altLang="ja-JP" sz="1100">
              <a:solidFill>
                <a:schemeClr val="dk1"/>
              </a:solidFill>
              <a:effectLst/>
              <a:latin typeface="+mn-lt"/>
              <a:ea typeface="+mn-ea"/>
              <a:cs typeface="+mn-cs"/>
            </a:rPr>
            <a:t>円と前年より</a:t>
          </a:r>
          <a:r>
            <a:rPr kumimoji="1" lang="en-US" altLang="ja-JP" sz="1100">
              <a:solidFill>
                <a:schemeClr val="dk1"/>
              </a:solidFill>
              <a:effectLst/>
              <a:latin typeface="+mn-lt"/>
              <a:ea typeface="+mn-ea"/>
              <a:cs typeface="+mn-cs"/>
            </a:rPr>
            <a:t>38,858</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増えて</a:t>
          </a:r>
          <a:r>
            <a:rPr kumimoji="1" lang="ja-JP" altLang="en-US" sz="1100">
              <a:solidFill>
                <a:schemeClr val="dk1"/>
              </a:solidFill>
              <a:effectLst/>
              <a:latin typeface="+mn-lt"/>
              <a:ea typeface="+mn-ea"/>
              <a:cs typeface="+mn-cs"/>
            </a:rPr>
            <a:t>おり、新型コロナ関連対策事業の経費が主な増加要因である。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扶助費は、住民税非課税世帯給付金事業（</a:t>
          </a:r>
          <a:r>
            <a:rPr kumimoji="1" lang="en-US" altLang="ja-JP" sz="1100">
              <a:solidFill>
                <a:schemeClr val="dk1"/>
              </a:solidFill>
              <a:effectLst/>
              <a:latin typeface="+mn-lt"/>
              <a:ea typeface="+mn-ea"/>
              <a:cs typeface="+mn-cs"/>
            </a:rPr>
            <a:t>3,300</a:t>
          </a:r>
          <a:r>
            <a:rPr kumimoji="1" lang="ja-JP" altLang="en-US" sz="1100">
              <a:solidFill>
                <a:schemeClr val="dk1"/>
              </a:solidFill>
              <a:effectLst/>
              <a:latin typeface="+mn-lt"/>
              <a:ea typeface="+mn-ea"/>
              <a:cs typeface="+mn-cs"/>
            </a:rPr>
            <a:t>万円）や子育て世帯臨時特例給付金事業（</a:t>
          </a:r>
          <a:r>
            <a:rPr kumimoji="1" lang="en-US" altLang="ja-JP" sz="1100">
              <a:solidFill>
                <a:schemeClr val="dk1"/>
              </a:solidFill>
              <a:effectLst/>
              <a:latin typeface="+mn-lt"/>
              <a:ea typeface="+mn-ea"/>
              <a:cs typeface="+mn-cs"/>
            </a:rPr>
            <a:t>2,881</a:t>
          </a:r>
          <a:r>
            <a:rPr kumimoji="1" lang="ja-JP" altLang="en-US" sz="1100">
              <a:solidFill>
                <a:schemeClr val="dk1"/>
              </a:solidFill>
              <a:effectLst/>
              <a:latin typeface="+mn-lt"/>
              <a:ea typeface="+mn-ea"/>
              <a:cs typeface="+mn-cs"/>
            </a:rPr>
            <a:t>万円）に係る経費が増加、補助金では、昨年実施した</a:t>
          </a:r>
          <a:r>
            <a:rPr kumimoji="1" lang="ja-JP" altLang="ja-JP" sz="1100">
              <a:solidFill>
                <a:schemeClr val="dk1"/>
              </a:solidFill>
              <a:effectLst/>
              <a:latin typeface="+mn-lt"/>
              <a:ea typeface="+mn-ea"/>
              <a:cs typeface="+mn-cs"/>
            </a:rPr>
            <a:t>特別定額給付金支給</a:t>
          </a:r>
          <a:r>
            <a:rPr kumimoji="1" lang="ja-JP" altLang="en-US" sz="1100">
              <a:solidFill>
                <a:schemeClr val="dk1"/>
              </a:solidFill>
              <a:effectLst/>
              <a:latin typeface="+mn-lt"/>
              <a:ea typeface="+mn-ea"/>
              <a:cs typeface="+mn-cs"/>
            </a:rPr>
            <a:t>事業分</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4,454</a:t>
          </a:r>
          <a:r>
            <a:rPr kumimoji="1" lang="ja-JP" altLang="en-US" sz="1100">
              <a:solidFill>
                <a:schemeClr val="dk1"/>
              </a:solidFill>
              <a:effectLst/>
              <a:latin typeface="+mn-lt"/>
              <a:ea typeface="+mn-ea"/>
              <a:cs typeface="+mn-cs"/>
            </a:rPr>
            <a:t>万</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が減少している。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普通建設事業費では、農産物処理加工施設整備や地域福祉センター改修など町保有施設の整備費</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8,527</a:t>
          </a:r>
          <a:r>
            <a:rPr kumimoji="1" lang="ja-JP" altLang="en-US" sz="1100">
              <a:solidFill>
                <a:schemeClr val="dk1"/>
              </a:solidFill>
              <a:effectLst/>
              <a:latin typeface="+mn-lt"/>
              <a:ea typeface="+mn-ea"/>
              <a:cs typeface="+mn-cs"/>
            </a:rPr>
            <a:t>万</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が減少、公債費は、鉄道施設（過疎債）やスキー場管理棟（辺地債）など過去に整備した事業の償還開始により、前年より</a:t>
          </a:r>
          <a:r>
            <a:rPr kumimoji="1" lang="en-US" altLang="ja-JP" sz="1100">
              <a:solidFill>
                <a:schemeClr val="dk1"/>
              </a:solidFill>
              <a:effectLst/>
              <a:latin typeface="+mn-lt"/>
              <a:ea typeface="+mn-ea"/>
              <a:cs typeface="+mn-cs"/>
            </a:rPr>
            <a:t>6,385</a:t>
          </a:r>
          <a:r>
            <a:rPr kumimoji="1" lang="ja-JP" altLang="en-US" sz="1100">
              <a:solidFill>
                <a:schemeClr val="dk1"/>
              </a:solidFill>
              <a:effectLst/>
              <a:latin typeface="+mn-lt"/>
              <a:ea typeface="+mn-ea"/>
              <a:cs typeface="+mn-cs"/>
            </a:rPr>
            <a:t>万円</a:t>
          </a:r>
          <a:r>
            <a:rPr kumimoji="1" lang="ja-JP" altLang="ja-JP" sz="1100">
              <a:solidFill>
                <a:schemeClr val="dk1"/>
              </a:solidFill>
              <a:effectLst/>
              <a:latin typeface="+mn-lt"/>
              <a:ea typeface="+mn-ea"/>
              <a:cs typeface="+mn-cs"/>
            </a:rPr>
            <a:t>増加し</a:t>
          </a:r>
          <a:r>
            <a:rPr kumimoji="1" lang="ja-JP" altLang="en-US" sz="1100">
              <a:solidFill>
                <a:schemeClr val="dk1"/>
              </a:solidFill>
              <a:effectLst/>
              <a:latin typeface="+mn-lt"/>
              <a:ea typeface="+mn-ea"/>
              <a:cs typeface="+mn-cs"/>
            </a:rPr>
            <a:t>たほか、</a:t>
          </a:r>
          <a:r>
            <a:rPr lang="ja-JP" altLang="en-US" sz="1100">
              <a:effectLst/>
            </a:rPr>
            <a:t>積立金は財政調整基金を</a:t>
          </a:r>
          <a:r>
            <a:rPr lang="en-US" altLang="ja-JP" sz="1100">
              <a:effectLst/>
            </a:rPr>
            <a:t>2</a:t>
          </a:r>
          <a:r>
            <a:rPr lang="ja-JP" altLang="en-US" sz="1100">
              <a:effectLst/>
            </a:rPr>
            <a:t>億</a:t>
          </a:r>
          <a:r>
            <a:rPr lang="en-US" altLang="ja-JP" sz="1100">
              <a:effectLst/>
            </a:rPr>
            <a:t>3,900</a:t>
          </a:r>
          <a:r>
            <a:rPr lang="ja-JP" altLang="en-US" sz="1100">
              <a:effectLst/>
            </a:rPr>
            <a:t>万円積み立てており前年より増額している。</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2,941
2,915
199.18
4,217,149
3,970,517
224,174
2,427,855
4,196,128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150118</xdr:rowOff>
    </xdr:from>
    <xdr:to>
      <xdr:col>24</xdr:col>
      <xdr:colOff>63500</xdr:colOff>
      <xdr:row>37</xdr:row>
      <xdr:rowOff>160992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493768"/>
          <a:ext cx="838200" cy="1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160992</xdr:rowOff>
    </xdr:from>
    <xdr:to>
      <xdr:col>19</xdr:col>
      <xdr:colOff>177800</xdr:colOff>
      <xdr:row>37</xdr:row>
      <xdr:rowOff>162021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04642"/>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123043</xdr:rowOff>
    </xdr:from>
    <xdr:to>
      <xdr:col>20</xdr:col>
      <xdr:colOff>38100</xdr:colOff>
      <xdr:row>38</xdr:row>
      <xdr:rowOff>53193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44320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5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148289</xdr:rowOff>
    </xdr:from>
    <xdr:to>
      <xdr:col>15</xdr:col>
      <xdr:colOff>50800</xdr:colOff>
      <xdr:row>37</xdr:row>
      <xdr:rowOff>162021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491939"/>
          <a:ext cx="889000" cy="1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113621</xdr:rowOff>
    </xdr:from>
    <xdr:to>
      <xdr:col>15</xdr:col>
      <xdr:colOff>101600</xdr:colOff>
      <xdr:row>38</xdr:row>
      <xdr:rowOff>43771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34899</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4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148289</xdr:rowOff>
    </xdr:from>
    <xdr:to>
      <xdr:col>10</xdr:col>
      <xdr:colOff>114300</xdr:colOff>
      <xdr:row>37</xdr:row>
      <xdr:rowOff>150314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491939"/>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118242</xdr:rowOff>
    </xdr:from>
    <xdr:to>
      <xdr:col>10</xdr:col>
      <xdr:colOff>165100</xdr:colOff>
      <xdr:row>38</xdr:row>
      <xdr:rowOff>48392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39519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125215</xdr:rowOff>
    </xdr:from>
    <xdr:to>
      <xdr:col>6</xdr:col>
      <xdr:colOff>38100</xdr:colOff>
      <xdr:row>38</xdr:row>
      <xdr:rowOff>55365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46492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99318</xdr:rowOff>
    </xdr:from>
    <xdr:to>
      <xdr:col>24</xdr:col>
      <xdr:colOff>114300</xdr:colOff>
      <xdr:row>38</xdr:row>
      <xdr:rowOff>29468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4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77745</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110192</xdr:rowOff>
    </xdr:from>
    <xdr:to>
      <xdr:col>20</xdr:col>
      <xdr:colOff>38100</xdr:colOff>
      <xdr:row>38</xdr:row>
      <xdr:rowOff>40342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5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56869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22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111221</xdr:rowOff>
    </xdr:from>
    <xdr:to>
      <xdr:col>15</xdr:col>
      <xdr:colOff>101600</xdr:colOff>
      <xdr:row>38</xdr:row>
      <xdr:rowOff>41371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5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57898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23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97489</xdr:rowOff>
    </xdr:from>
    <xdr:to>
      <xdr:col>10</xdr:col>
      <xdr:colOff>165100</xdr:colOff>
      <xdr:row>38</xdr:row>
      <xdr:rowOff>27639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4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44166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21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99514</xdr:rowOff>
    </xdr:from>
    <xdr:to>
      <xdr:col>6</xdr:col>
      <xdr:colOff>38100</xdr:colOff>
      <xdr:row>38</xdr:row>
      <xdr:rowOff>29663</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431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46191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21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164831</xdr:rowOff>
    </xdr:from>
    <xdr:to>
      <xdr:col>24</xdr:col>
      <xdr:colOff>63500</xdr:colOff>
      <xdr:row>58</xdr:row>
      <xdr:rowOff>4430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37481"/>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164831</xdr:rowOff>
    </xdr:from>
    <xdr:to>
      <xdr:col>19</xdr:col>
      <xdr:colOff>177800</xdr:colOff>
      <xdr:row>58</xdr:row>
      <xdr:rowOff>17020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37481"/>
          <a:ext cx="889000" cy="2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66744</xdr:rowOff>
    </xdr:from>
    <xdr:to>
      <xdr:col>20</xdr:col>
      <xdr:colOff>38100</xdr:colOff>
      <xdr:row>57</xdr:row>
      <xdr:rowOff>168344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13421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1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17020</xdr:rowOff>
    </xdr:from>
    <xdr:to>
      <xdr:col>15</xdr:col>
      <xdr:colOff>50800</xdr:colOff>
      <xdr:row>58</xdr:row>
      <xdr:rowOff>44488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61120"/>
          <a:ext cx="889000" cy="2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149120</xdr:rowOff>
    </xdr:from>
    <xdr:to>
      <xdr:col>15</xdr:col>
      <xdr:colOff>101600</xdr:colOff>
      <xdr:row>58</xdr:row>
      <xdr:rowOff>79270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2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70397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44488</xdr:rowOff>
    </xdr:from>
    <xdr:to>
      <xdr:col>10</xdr:col>
      <xdr:colOff>114300</xdr:colOff>
      <xdr:row>58</xdr:row>
      <xdr:rowOff>47604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88588"/>
          <a:ext cx="889000" cy="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126948</xdr:rowOff>
    </xdr:from>
    <xdr:to>
      <xdr:col>10</xdr:col>
      <xdr:colOff>165100</xdr:colOff>
      <xdr:row>58</xdr:row>
      <xdr:rowOff>57098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73625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7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126174</xdr:rowOff>
    </xdr:from>
    <xdr:to>
      <xdr:col>6</xdr:col>
      <xdr:colOff>38100</xdr:colOff>
      <xdr:row>58</xdr:row>
      <xdr:rowOff>56324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72851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7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125080</xdr:rowOff>
    </xdr:from>
    <xdr:to>
      <xdr:col>24</xdr:col>
      <xdr:colOff>114300</xdr:colOff>
      <xdr:row>58</xdr:row>
      <xdr:rowOff>55230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9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40007</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12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114031</xdr:rowOff>
    </xdr:from>
    <xdr:to>
      <xdr:col>20</xdr:col>
      <xdr:colOff>38100</xdr:colOff>
      <xdr:row>58</xdr:row>
      <xdr:rowOff>44181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8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35308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97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137670</xdr:rowOff>
    </xdr:from>
    <xdr:to>
      <xdr:col>15</xdr:col>
      <xdr:colOff>101600</xdr:colOff>
      <xdr:row>58</xdr:row>
      <xdr:rowOff>67820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1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84347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68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165138</xdr:rowOff>
    </xdr:from>
    <xdr:to>
      <xdr:col>10</xdr:col>
      <xdr:colOff>165100</xdr:colOff>
      <xdr:row>58</xdr:row>
      <xdr:rowOff>95288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3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86415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168254</xdr:rowOff>
    </xdr:from>
    <xdr:to>
      <xdr:col>6</xdr:col>
      <xdr:colOff>38100</xdr:colOff>
      <xdr:row>58</xdr:row>
      <xdr:rowOff>98404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4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89531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3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1822</xdr:rowOff>
    </xdr:from>
    <xdr:to>
      <xdr:col>24</xdr:col>
      <xdr:colOff>63500</xdr:colOff>
      <xdr:row>76</xdr:row>
      <xdr:rowOff>92951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032022"/>
          <a:ext cx="838200" cy="9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1822</xdr:rowOff>
    </xdr:from>
    <xdr:to>
      <xdr:col>19</xdr:col>
      <xdr:colOff>177800</xdr:colOff>
      <xdr:row>77</xdr:row>
      <xdr:rowOff>17166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32022"/>
          <a:ext cx="889000" cy="18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158038</xdr:rowOff>
    </xdr:from>
    <xdr:to>
      <xdr:col>20</xdr:col>
      <xdr:colOff>38100</xdr:colOff>
      <xdr:row>77</xdr:row>
      <xdr:rowOff>88188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79315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80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160702</xdr:rowOff>
    </xdr:from>
    <xdr:to>
      <xdr:col>15</xdr:col>
      <xdr:colOff>50800</xdr:colOff>
      <xdr:row>77</xdr:row>
      <xdr:rowOff>17166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190902"/>
          <a:ext cx="889000" cy="2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48298</xdr:rowOff>
    </xdr:from>
    <xdr:to>
      <xdr:col>15</xdr:col>
      <xdr:colOff>101600</xdr:colOff>
      <xdr:row>77</xdr:row>
      <xdr:rowOff>149898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4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141025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34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160702</xdr:rowOff>
    </xdr:from>
    <xdr:to>
      <xdr:col>10</xdr:col>
      <xdr:colOff>114300</xdr:colOff>
      <xdr:row>77</xdr:row>
      <xdr:rowOff>72616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90902"/>
          <a:ext cx="889000" cy="8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106221</xdr:rowOff>
    </xdr:from>
    <xdr:to>
      <xdr:col>10</xdr:col>
      <xdr:colOff>165100</xdr:colOff>
      <xdr:row>78</xdr:row>
      <xdr:rowOff>36371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0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27498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40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77209</xdr:rowOff>
    </xdr:from>
    <xdr:to>
      <xdr:col>6</xdr:col>
      <xdr:colOff>38100</xdr:colOff>
      <xdr:row>78</xdr:row>
      <xdr:rowOff>7359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169936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7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42151</xdr:rowOff>
    </xdr:from>
    <xdr:to>
      <xdr:col>24</xdr:col>
      <xdr:colOff>114300</xdr:colOff>
      <xdr:row>76</xdr:row>
      <xdr:rowOff>143751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7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65028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122472</xdr:rowOff>
    </xdr:from>
    <xdr:to>
      <xdr:col>20</xdr:col>
      <xdr:colOff>38100</xdr:colOff>
      <xdr:row>76</xdr:row>
      <xdr:rowOff>52622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69149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5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137816</xdr:rowOff>
    </xdr:from>
    <xdr:to>
      <xdr:col>15</xdr:col>
      <xdr:colOff>101600</xdr:colOff>
      <xdr:row>77</xdr:row>
      <xdr:rowOff>67966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84494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94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109902</xdr:rowOff>
    </xdr:from>
    <xdr:to>
      <xdr:col>10</xdr:col>
      <xdr:colOff>165100</xdr:colOff>
      <xdr:row>77</xdr:row>
      <xdr:rowOff>40052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4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56579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91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21816</xdr:rowOff>
    </xdr:from>
    <xdr:to>
      <xdr:col>6</xdr:col>
      <xdr:colOff>38100</xdr:colOff>
      <xdr:row>77</xdr:row>
      <xdr:rowOff>123416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2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139943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998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96289</xdr:rowOff>
    </xdr:from>
    <xdr:to>
      <xdr:col>24</xdr:col>
      <xdr:colOff>63500</xdr:colOff>
      <xdr:row>98</xdr:row>
      <xdr:rowOff>144521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98389"/>
          <a:ext cx="838200" cy="4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144521</xdr:rowOff>
    </xdr:from>
    <xdr:to>
      <xdr:col>19</xdr:col>
      <xdr:colOff>177800</xdr:colOff>
      <xdr:row>99</xdr:row>
      <xdr:rowOff>4328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46621"/>
          <a:ext cx="889000" cy="3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45092</xdr:rowOff>
    </xdr:from>
    <xdr:to>
      <xdr:col>20</xdr:col>
      <xdr:colOff>38100</xdr:colOff>
      <xdr:row>98</xdr:row>
      <xdr:rowOff>146692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163219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62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4328</xdr:rowOff>
    </xdr:from>
    <xdr:to>
      <xdr:col>15</xdr:col>
      <xdr:colOff>50800</xdr:colOff>
      <xdr:row>99</xdr:row>
      <xdr:rowOff>15118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77878"/>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68244</xdr:rowOff>
    </xdr:from>
    <xdr:to>
      <xdr:col>15</xdr:col>
      <xdr:colOff>101600</xdr:colOff>
      <xdr:row>98</xdr:row>
      <xdr:rowOff>169844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7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14921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15118</xdr:rowOff>
    </xdr:from>
    <xdr:to>
      <xdr:col>10</xdr:col>
      <xdr:colOff>114300</xdr:colOff>
      <xdr:row>99</xdr:row>
      <xdr:rowOff>23295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88668"/>
          <a:ext cx="889000" cy="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82121</xdr:rowOff>
    </xdr:from>
    <xdr:to>
      <xdr:col>10</xdr:col>
      <xdr:colOff>165100</xdr:colOff>
      <xdr:row>99</xdr:row>
      <xdr:rowOff>12271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8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28798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5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82607</xdr:rowOff>
    </xdr:from>
    <xdr:to>
      <xdr:col>6</xdr:col>
      <xdr:colOff>38100</xdr:colOff>
      <xdr:row>99</xdr:row>
      <xdr:rowOff>12757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8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29284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5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45489</xdr:rowOff>
    </xdr:from>
    <xdr:to>
      <xdr:col>24</xdr:col>
      <xdr:colOff>114300</xdr:colOff>
      <xdr:row>98</xdr:row>
      <xdr:rowOff>147089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132217</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62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93721</xdr:rowOff>
    </xdr:from>
    <xdr:to>
      <xdr:col>20</xdr:col>
      <xdr:colOff>38100</xdr:colOff>
      <xdr:row>99</xdr:row>
      <xdr:rowOff>23871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9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14998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8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124978</xdr:rowOff>
    </xdr:from>
    <xdr:to>
      <xdr:col>15</xdr:col>
      <xdr:colOff>101600</xdr:colOff>
      <xdr:row>99</xdr:row>
      <xdr:rowOff>55128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2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46255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135768</xdr:rowOff>
    </xdr:from>
    <xdr:to>
      <xdr:col>10</xdr:col>
      <xdr:colOff>165100</xdr:colOff>
      <xdr:row>99</xdr:row>
      <xdr:rowOff>65918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3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57045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3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143945</xdr:rowOff>
    </xdr:from>
    <xdr:to>
      <xdr:col>6</xdr:col>
      <xdr:colOff>38100</xdr:colOff>
      <xdr:row>99</xdr:row>
      <xdr:rowOff>74095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4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65222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3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60165</xdr:rowOff>
    </xdr:from>
    <xdr:to>
      <xdr:col>50</xdr:col>
      <xdr:colOff>165100</xdr:colOff>
      <xdr:row>38</xdr:row>
      <xdr:rowOff>161765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6842</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5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64920</xdr:rowOff>
    </xdr:from>
    <xdr:to>
      <xdr:col>46</xdr:col>
      <xdr:colOff>38100</xdr:colOff>
      <xdr:row>38</xdr:row>
      <xdr:rowOff>166520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8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11597</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5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65103</xdr:rowOff>
    </xdr:from>
    <xdr:to>
      <xdr:col>41</xdr:col>
      <xdr:colOff>101600</xdr:colOff>
      <xdr:row>38</xdr:row>
      <xdr:rowOff>166703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8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11780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5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59822</xdr:rowOff>
    </xdr:from>
    <xdr:to>
      <xdr:col>36</xdr:col>
      <xdr:colOff>165100</xdr:colOff>
      <xdr:row>38</xdr:row>
      <xdr:rowOff>161422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6499</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5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37289</xdr:rowOff>
    </xdr:from>
    <xdr:to>
      <xdr:col>55</xdr:col>
      <xdr:colOff>0</xdr:colOff>
      <xdr:row>57</xdr:row>
      <xdr:rowOff>114667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809939"/>
          <a:ext cx="838200" cy="7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37289</xdr:rowOff>
    </xdr:from>
    <xdr:to>
      <xdr:col>50</xdr:col>
      <xdr:colOff>114300</xdr:colOff>
      <xdr:row>57</xdr:row>
      <xdr:rowOff>115587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809939"/>
          <a:ext cx="889000" cy="7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80735</xdr:rowOff>
    </xdr:from>
    <xdr:to>
      <xdr:col>50</xdr:col>
      <xdr:colOff>165100</xdr:colOff>
      <xdr:row>58</xdr:row>
      <xdr:rowOff>10885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5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2012</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94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115587</xdr:rowOff>
    </xdr:from>
    <xdr:to>
      <xdr:col>45</xdr:col>
      <xdr:colOff>177800</xdr:colOff>
      <xdr:row>58</xdr:row>
      <xdr:rowOff>20035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888237"/>
          <a:ext cx="889000" cy="7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109398</xdr:rowOff>
    </xdr:from>
    <xdr:to>
      <xdr:col>46</xdr:col>
      <xdr:colOff>38100</xdr:colOff>
      <xdr:row>58</xdr:row>
      <xdr:rowOff>39548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30675</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974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165319</xdr:rowOff>
    </xdr:from>
    <xdr:to>
      <xdr:col>41</xdr:col>
      <xdr:colOff>50800</xdr:colOff>
      <xdr:row>58</xdr:row>
      <xdr:rowOff>20035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37969"/>
          <a:ext cx="889000" cy="2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132886</xdr:rowOff>
    </xdr:from>
    <xdr:to>
      <xdr:col>41</xdr:col>
      <xdr:colOff>101600</xdr:colOff>
      <xdr:row>58</xdr:row>
      <xdr:rowOff>63036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79563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68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128129</xdr:rowOff>
    </xdr:from>
    <xdr:to>
      <xdr:col>36</xdr:col>
      <xdr:colOff>165100</xdr:colOff>
      <xdr:row>58</xdr:row>
      <xdr:rowOff>58279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49406</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993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63867</xdr:rowOff>
    </xdr:from>
    <xdr:to>
      <xdr:col>55</xdr:col>
      <xdr:colOff>50800</xdr:colOff>
      <xdr:row>57</xdr:row>
      <xdr:rowOff>165467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3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86744</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687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157939</xdr:rowOff>
    </xdr:from>
    <xdr:to>
      <xdr:col>50</xdr:col>
      <xdr:colOff>165100</xdr:colOff>
      <xdr:row>57</xdr:row>
      <xdr:rowOff>88089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75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104616</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534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64787</xdr:rowOff>
    </xdr:from>
    <xdr:to>
      <xdr:col>46</xdr:col>
      <xdr:colOff>38100</xdr:colOff>
      <xdr:row>57</xdr:row>
      <xdr:rowOff>166387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11464</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61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140685</xdr:rowOff>
    </xdr:from>
    <xdr:to>
      <xdr:col>41</xdr:col>
      <xdr:colOff>101600</xdr:colOff>
      <xdr:row>58</xdr:row>
      <xdr:rowOff>70835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1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61962</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1000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114519</xdr:rowOff>
    </xdr:from>
    <xdr:to>
      <xdr:col>36</xdr:col>
      <xdr:colOff>165100</xdr:colOff>
      <xdr:row>58</xdr:row>
      <xdr:rowOff>44669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8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61196</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66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102743</xdr:rowOff>
    </xdr:from>
    <xdr:to>
      <xdr:col>55</xdr:col>
      <xdr:colOff>0</xdr:colOff>
      <xdr:row>78</xdr:row>
      <xdr:rowOff>138571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475843"/>
          <a:ext cx="838200" cy="3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102743</xdr:rowOff>
    </xdr:from>
    <xdr:to>
      <xdr:col>50</xdr:col>
      <xdr:colOff>114300</xdr:colOff>
      <xdr:row>78</xdr:row>
      <xdr:rowOff>145600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75843"/>
          <a:ext cx="889000" cy="4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83804</xdr:rowOff>
    </xdr:from>
    <xdr:to>
      <xdr:col>50</xdr:col>
      <xdr:colOff>165100</xdr:colOff>
      <xdr:row>79</xdr:row>
      <xdr:rowOff>13954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5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5081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4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83635</xdr:rowOff>
    </xdr:from>
    <xdr:to>
      <xdr:col>45</xdr:col>
      <xdr:colOff>177800</xdr:colOff>
      <xdr:row>78</xdr:row>
      <xdr:rowOff>145600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456735"/>
          <a:ext cx="889000" cy="6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107454</xdr:rowOff>
    </xdr:from>
    <xdr:to>
      <xdr:col>46</xdr:col>
      <xdr:colOff>38100</xdr:colOff>
      <xdr:row>79</xdr:row>
      <xdr:rowOff>37604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8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28731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7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83635</xdr:rowOff>
    </xdr:from>
    <xdr:to>
      <xdr:col>41</xdr:col>
      <xdr:colOff>50800</xdr:colOff>
      <xdr:row>78</xdr:row>
      <xdr:rowOff>154978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56735"/>
          <a:ext cx="889000" cy="7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103217</xdr:rowOff>
    </xdr:from>
    <xdr:to>
      <xdr:col>41</xdr:col>
      <xdr:colOff>101600</xdr:colOff>
      <xdr:row>79</xdr:row>
      <xdr:rowOff>33367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7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24494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6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90788</xdr:rowOff>
    </xdr:from>
    <xdr:to>
      <xdr:col>36</xdr:col>
      <xdr:colOff>165100</xdr:colOff>
      <xdr:row>79</xdr:row>
      <xdr:rowOff>20938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6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37465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3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87771</xdr:rowOff>
    </xdr:from>
    <xdr:to>
      <xdr:col>55</xdr:col>
      <xdr:colOff>50800</xdr:colOff>
      <xdr:row>79</xdr:row>
      <xdr:rowOff>17921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6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29298</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0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51943</xdr:rowOff>
    </xdr:from>
    <xdr:to>
      <xdr:col>50</xdr:col>
      <xdr:colOff>165100</xdr:colOff>
      <xdr:row>78</xdr:row>
      <xdr:rowOff>153543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2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170070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20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94800</xdr:rowOff>
    </xdr:from>
    <xdr:to>
      <xdr:col>46</xdr:col>
      <xdr:colOff>38100</xdr:colOff>
      <xdr:row>79</xdr:row>
      <xdr:rowOff>24950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41477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24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32835</xdr:rowOff>
    </xdr:from>
    <xdr:to>
      <xdr:col>41</xdr:col>
      <xdr:colOff>101600</xdr:colOff>
      <xdr:row>78</xdr:row>
      <xdr:rowOff>134435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0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150962</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318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104178</xdr:rowOff>
    </xdr:from>
    <xdr:to>
      <xdr:col>36</xdr:col>
      <xdr:colOff>165100</xdr:colOff>
      <xdr:row>79</xdr:row>
      <xdr:rowOff>34328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7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25455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7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121926</xdr:rowOff>
    </xdr:from>
    <xdr:to>
      <xdr:col>55</xdr:col>
      <xdr:colOff>0</xdr:colOff>
      <xdr:row>97</xdr:row>
      <xdr:rowOff>145569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52576"/>
          <a:ext cx="838200" cy="2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145569</xdr:rowOff>
    </xdr:from>
    <xdr:to>
      <xdr:col>50</xdr:col>
      <xdr:colOff>114300</xdr:colOff>
      <xdr:row>97</xdr:row>
      <xdr:rowOff>157615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76219"/>
          <a:ext cx="889000" cy="1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66078</xdr:rowOff>
    </xdr:from>
    <xdr:to>
      <xdr:col>50</xdr:col>
      <xdr:colOff>165100</xdr:colOff>
      <xdr:row>97</xdr:row>
      <xdr:rowOff>167678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12755</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47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153264</xdr:rowOff>
    </xdr:from>
    <xdr:to>
      <xdr:col>45</xdr:col>
      <xdr:colOff>177800</xdr:colOff>
      <xdr:row>97</xdr:row>
      <xdr:rowOff>157615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83914"/>
          <a:ext cx="889000" cy="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76984</xdr:rowOff>
    </xdr:from>
    <xdr:to>
      <xdr:col>46</xdr:col>
      <xdr:colOff>38100</xdr:colOff>
      <xdr:row>98</xdr:row>
      <xdr:rowOff>7134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70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23661</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126628</xdr:rowOff>
    </xdr:from>
    <xdr:to>
      <xdr:col>41</xdr:col>
      <xdr:colOff>50800</xdr:colOff>
      <xdr:row>97</xdr:row>
      <xdr:rowOff>153264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757278"/>
          <a:ext cx="889000" cy="2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73501</xdr:rowOff>
    </xdr:from>
    <xdr:to>
      <xdr:col>41</xdr:col>
      <xdr:colOff>101600</xdr:colOff>
      <xdr:row>98</xdr:row>
      <xdr:rowOff>3651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7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20178</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47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60079</xdr:rowOff>
    </xdr:from>
    <xdr:to>
      <xdr:col>36</xdr:col>
      <xdr:colOff>165100</xdr:colOff>
      <xdr:row>97</xdr:row>
      <xdr:rowOff>161679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9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6756</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46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71126</xdr:rowOff>
    </xdr:from>
    <xdr:to>
      <xdr:col>55</xdr:col>
      <xdr:colOff>50800</xdr:colOff>
      <xdr:row>98</xdr:row>
      <xdr:rowOff>1276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0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16251</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94769</xdr:rowOff>
    </xdr:from>
    <xdr:to>
      <xdr:col>50</xdr:col>
      <xdr:colOff>165100</xdr:colOff>
      <xdr:row>98</xdr:row>
      <xdr:rowOff>24919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16046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81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106815</xdr:rowOff>
    </xdr:from>
    <xdr:to>
      <xdr:col>46</xdr:col>
      <xdr:colOff>38100</xdr:colOff>
      <xdr:row>98</xdr:row>
      <xdr:rowOff>36965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3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28092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3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102464</xdr:rowOff>
    </xdr:from>
    <xdr:to>
      <xdr:col>41</xdr:col>
      <xdr:colOff>101600</xdr:colOff>
      <xdr:row>98</xdr:row>
      <xdr:rowOff>32614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3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23741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2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75828</xdr:rowOff>
    </xdr:from>
    <xdr:to>
      <xdr:col>36</xdr:col>
      <xdr:colOff>165100</xdr:colOff>
      <xdr:row>98</xdr:row>
      <xdr:rowOff>5978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168555</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799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119176</xdr:rowOff>
    </xdr:from>
    <xdr:to>
      <xdr:col>85</xdr:col>
      <xdr:colOff>127000</xdr:colOff>
      <xdr:row>38</xdr:row>
      <xdr:rowOff>71165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462826"/>
          <a:ext cx="838200" cy="12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66363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41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71165</xdr:rowOff>
    </xdr:from>
    <xdr:to>
      <xdr:col>81</xdr:col>
      <xdr:colOff>50800</xdr:colOff>
      <xdr:row>38</xdr:row>
      <xdr:rowOff>94166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586265"/>
          <a:ext cx="889000" cy="2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106742</xdr:rowOff>
    </xdr:from>
    <xdr:to>
      <xdr:col>81</xdr:col>
      <xdr:colOff>101600</xdr:colOff>
      <xdr:row>38</xdr:row>
      <xdr:rowOff>36892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53419</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94166</xdr:rowOff>
    </xdr:from>
    <xdr:to>
      <xdr:col>76</xdr:col>
      <xdr:colOff>114300</xdr:colOff>
      <xdr:row>38</xdr:row>
      <xdr:rowOff>103063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609266"/>
          <a:ext cx="889000" cy="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71900</xdr:rowOff>
    </xdr:from>
    <xdr:to>
      <xdr:col>76</xdr:col>
      <xdr:colOff>165100</xdr:colOff>
      <xdr:row>38</xdr:row>
      <xdr:rowOff>2049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18577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104477</xdr:rowOff>
    </xdr:from>
    <xdr:to>
      <xdr:col>71</xdr:col>
      <xdr:colOff>177800</xdr:colOff>
      <xdr:row>38</xdr:row>
      <xdr:rowOff>103063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448127"/>
          <a:ext cx="889000" cy="17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127972</xdr:rowOff>
    </xdr:from>
    <xdr:to>
      <xdr:col>72</xdr:col>
      <xdr:colOff>38100</xdr:colOff>
      <xdr:row>38</xdr:row>
      <xdr:rowOff>58122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74649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4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170445</xdr:rowOff>
    </xdr:from>
    <xdr:to>
      <xdr:col>67</xdr:col>
      <xdr:colOff>101600</xdr:colOff>
      <xdr:row>38</xdr:row>
      <xdr:rowOff>100595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91722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6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68376</xdr:rowOff>
    </xdr:from>
    <xdr:to>
      <xdr:col>85</xdr:col>
      <xdr:colOff>177800</xdr:colOff>
      <xdr:row>37</xdr:row>
      <xdr:rowOff>169976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1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91253</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26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20365</xdr:rowOff>
    </xdr:from>
    <xdr:to>
      <xdr:col>81</xdr:col>
      <xdr:colOff>101600</xdr:colOff>
      <xdr:row>38</xdr:row>
      <xdr:rowOff>121965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3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113092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2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43366</xdr:rowOff>
    </xdr:from>
    <xdr:to>
      <xdr:col>76</xdr:col>
      <xdr:colOff>165100</xdr:colOff>
      <xdr:row>38</xdr:row>
      <xdr:rowOff>144966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5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136093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5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52263</xdr:rowOff>
    </xdr:from>
    <xdr:to>
      <xdr:col>72</xdr:col>
      <xdr:colOff>38100</xdr:colOff>
      <xdr:row>38</xdr:row>
      <xdr:rowOff>153863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6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144990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6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53677</xdr:rowOff>
    </xdr:from>
    <xdr:to>
      <xdr:col>67</xdr:col>
      <xdr:colOff>101600</xdr:colOff>
      <xdr:row>37</xdr:row>
      <xdr:rowOff>155277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39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354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1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30256</xdr:rowOff>
    </xdr:from>
    <xdr:to>
      <xdr:col>85</xdr:col>
      <xdr:colOff>127000</xdr:colOff>
      <xdr:row>57</xdr:row>
      <xdr:rowOff>63236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802906"/>
          <a:ext cx="838200" cy="3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63236</xdr:rowOff>
    </xdr:from>
    <xdr:to>
      <xdr:col>81</xdr:col>
      <xdr:colOff>50800</xdr:colOff>
      <xdr:row>57</xdr:row>
      <xdr:rowOff>80710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35886"/>
          <a:ext cx="889000" cy="1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3916</xdr:rowOff>
    </xdr:from>
    <xdr:to>
      <xdr:col>81</xdr:col>
      <xdr:colOff>101600</xdr:colOff>
      <xdr:row>57</xdr:row>
      <xdr:rowOff>105516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7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122043</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55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71849</xdr:rowOff>
    </xdr:from>
    <xdr:to>
      <xdr:col>76</xdr:col>
      <xdr:colOff>114300</xdr:colOff>
      <xdr:row>57</xdr:row>
      <xdr:rowOff>80710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844499"/>
          <a:ext cx="889000" cy="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7564</xdr:rowOff>
    </xdr:from>
    <xdr:to>
      <xdr:col>76</xdr:col>
      <xdr:colOff>165100</xdr:colOff>
      <xdr:row>57</xdr:row>
      <xdr:rowOff>109164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125691</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55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71849</xdr:rowOff>
    </xdr:from>
    <xdr:to>
      <xdr:col>71</xdr:col>
      <xdr:colOff>177800</xdr:colOff>
      <xdr:row>57</xdr:row>
      <xdr:rowOff>102175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44499"/>
          <a:ext cx="889000" cy="3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8999</xdr:rowOff>
    </xdr:from>
    <xdr:to>
      <xdr:col>72</xdr:col>
      <xdr:colOff>38100</xdr:colOff>
      <xdr:row>57</xdr:row>
      <xdr:rowOff>110599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8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127126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55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151500</xdr:rowOff>
    </xdr:from>
    <xdr:to>
      <xdr:col>67</xdr:col>
      <xdr:colOff>101600</xdr:colOff>
      <xdr:row>57</xdr:row>
      <xdr:rowOff>81650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98177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52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150906</xdr:rowOff>
    </xdr:from>
    <xdr:to>
      <xdr:col>85</xdr:col>
      <xdr:colOff>177800</xdr:colOff>
      <xdr:row>57</xdr:row>
      <xdr:rowOff>81056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75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129333</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3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12436</xdr:rowOff>
    </xdr:from>
    <xdr:to>
      <xdr:col>81</xdr:col>
      <xdr:colOff>101600</xdr:colOff>
      <xdr:row>57</xdr:row>
      <xdr:rowOff>114036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8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105163</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8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29910</xdr:rowOff>
    </xdr:from>
    <xdr:to>
      <xdr:col>76</xdr:col>
      <xdr:colOff>165100</xdr:colOff>
      <xdr:row>57</xdr:row>
      <xdr:rowOff>131510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0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122637</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89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21049</xdr:rowOff>
    </xdr:from>
    <xdr:to>
      <xdr:col>72</xdr:col>
      <xdr:colOff>38100</xdr:colOff>
      <xdr:row>57</xdr:row>
      <xdr:rowOff>122649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9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113776</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88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51375</xdr:rowOff>
    </xdr:from>
    <xdr:to>
      <xdr:col>67</xdr:col>
      <xdr:colOff>101600</xdr:colOff>
      <xdr:row>57</xdr:row>
      <xdr:rowOff>152975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2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144102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1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166985</xdr:rowOff>
    </xdr:from>
    <xdr:to>
      <xdr:col>85</xdr:col>
      <xdr:colOff>127000</xdr:colOff>
      <xdr:row>78</xdr:row>
      <xdr:rowOff>124423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68635"/>
          <a:ext cx="838200" cy="12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147589</xdr:rowOff>
    </xdr:from>
    <xdr:to>
      <xdr:col>81</xdr:col>
      <xdr:colOff>50800</xdr:colOff>
      <xdr:row>77</xdr:row>
      <xdr:rowOff>166985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349239"/>
          <a:ext cx="889000" cy="1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109183</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4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147589</xdr:rowOff>
    </xdr:from>
    <xdr:to>
      <xdr:col>76</xdr:col>
      <xdr:colOff>114300</xdr:colOff>
      <xdr:row>78</xdr:row>
      <xdr:rowOff>41370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349239"/>
          <a:ext cx="889000" cy="6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149503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2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41370</xdr:rowOff>
    </xdr:from>
    <xdr:to>
      <xdr:col>71</xdr:col>
      <xdr:colOff>177800</xdr:colOff>
      <xdr:row>78</xdr:row>
      <xdr:rowOff>139088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14470"/>
          <a:ext cx="889000" cy="9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153409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2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73623</xdr:rowOff>
    </xdr:from>
    <xdr:to>
      <xdr:col>85</xdr:col>
      <xdr:colOff>177800</xdr:colOff>
      <xdr:row>79</xdr:row>
      <xdr:rowOff>3773</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4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116185</xdr:rowOff>
    </xdr:from>
    <xdr:to>
      <xdr:col>81</xdr:col>
      <xdr:colOff>101600</xdr:colOff>
      <xdr:row>78</xdr:row>
      <xdr:rowOff>46335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1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62862</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09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96789</xdr:rowOff>
    </xdr:from>
    <xdr:to>
      <xdr:col>76</xdr:col>
      <xdr:colOff>165100</xdr:colOff>
      <xdr:row>78</xdr:row>
      <xdr:rowOff>26939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29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43466</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07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162020</xdr:rowOff>
    </xdr:from>
    <xdr:to>
      <xdr:col>72</xdr:col>
      <xdr:colOff>38100</xdr:colOff>
      <xdr:row>78</xdr:row>
      <xdr:rowOff>92170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6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108697</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13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88288</xdr:rowOff>
    </xdr:from>
    <xdr:to>
      <xdr:col>67</xdr:col>
      <xdr:colOff>101600</xdr:colOff>
      <xdr:row>79</xdr:row>
      <xdr:rowOff>18438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9565</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554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129504</xdr:rowOff>
    </xdr:from>
    <xdr:to>
      <xdr:col>85</xdr:col>
      <xdr:colOff>127000</xdr:colOff>
      <xdr:row>98</xdr:row>
      <xdr:rowOff>7150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760154"/>
          <a:ext cx="838200" cy="4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2378</xdr:rowOff>
    </xdr:from>
    <xdr:to>
      <xdr:col>81</xdr:col>
      <xdr:colOff>50800</xdr:colOff>
      <xdr:row>98</xdr:row>
      <xdr:rowOff>7150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6804478"/>
          <a:ext cx="889000" cy="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102062</xdr:rowOff>
    </xdr:from>
    <xdr:to>
      <xdr:col>81</xdr:col>
      <xdr:colOff>101600</xdr:colOff>
      <xdr:row>98</xdr:row>
      <xdr:rowOff>32212</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73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48739</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50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2378</xdr:rowOff>
    </xdr:from>
    <xdr:to>
      <xdr:col>76</xdr:col>
      <xdr:colOff>114300</xdr:colOff>
      <xdr:row>98</xdr:row>
      <xdr:rowOff>19929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804478"/>
          <a:ext cx="889000" cy="1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117799</xdr:rowOff>
    </xdr:from>
    <xdr:to>
      <xdr:col>76</xdr:col>
      <xdr:colOff>165100</xdr:colOff>
      <xdr:row>98</xdr:row>
      <xdr:rowOff>47949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74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64476</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52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19929</xdr:rowOff>
    </xdr:from>
    <xdr:to>
      <xdr:col>71</xdr:col>
      <xdr:colOff>177800</xdr:colOff>
      <xdr:row>98</xdr:row>
      <xdr:rowOff>28890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822029"/>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133525</xdr:rowOff>
    </xdr:from>
    <xdr:to>
      <xdr:col>72</xdr:col>
      <xdr:colOff>38100</xdr:colOff>
      <xdr:row>98</xdr:row>
      <xdr:rowOff>63675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76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80202</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53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134679</xdr:rowOff>
    </xdr:from>
    <xdr:to>
      <xdr:col>67</xdr:col>
      <xdr:colOff>101600</xdr:colOff>
      <xdr:row>98</xdr:row>
      <xdr:rowOff>64829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7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81356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54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78704</xdr:rowOff>
    </xdr:from>
    <xdr:to>
      <xdr:col>85</xdr:col>
      <xdr:colOff>177800</xdr:colOff>
      <xdr:row>98</xdr:row>
      <xdr:rowOff>8854</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0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57131</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687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127800</xdr:rowOff>
    </xdr:from>
    <xdr:to>
      <xdr:col>81</xdr:col>
      <xdr:colOff>101600</xdr:colOff>
      <xdr:row>98</xdr:row>
      <xdr:rowOff>57950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49077</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85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123028</xdr:rowOff>
    </xdr:from>
    <xdr:to>
      <xdr:col>76</xdr:col>
      <xdr:colOff>165100</xdr:colOff>
      <xdr:row>98</xdr:row>
      <xdr:rowOff>53178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5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44305</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84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140579</xdr:rowOff>
    </xdr:from>
    <xdr:to>
      <xdr:col>72</xdr:col>
      <xdr:colOff>38100</xdr:colOff>
      <xdr:row>98</xdr:row>
      <xdr:rowOff>70729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7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61856</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86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149540</xdr:rowOff>
    </xdr:from>
    <xdr:to>
      <xdr:col>67</xdr:col>
      <xdr:colOff>101600</xdr:colOff>
      <xdr:row>98</xdr:row>
      <xdr:rowOff>79690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8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70817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87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45139</xdr:rowOff>
    </xdr:from>
    <xdr:to>
      <xdr:col>112</xdr:col>
      <xdr:colOff>38100</xdr:colOff>
      <xdr:row>39</xdr:row>
      <xdr:rowOff>146739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3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163266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506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44683</xdr:rowOff>
    </xdr:from>
    <xdr:to>
      <xdr:col>102</xdr:col>
      <xdr:colOff>165100</xdr:colOff>
      <xdr:row>39</xdr:row>
      <xdr:rowOff>146283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7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162810</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50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34885</xdr:rowOff>
    </xdr:from>
    <xdr:to>
      <xdr:col>98</xdr:col>
      <xdr:colOff>38100</xdr:colOff>
      <xdr:row>39</xdr:row>
      <xdr:rowOff>136485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72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153012</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歳出総額は対前年比</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4,814</a:t>
          </a:r>
          <a:r>
            <a:rPr kumimoji="1" lang="ja-JP" altLang="ja-JP" sz="1100">
              <a:solidFill>
                <a:schemeClr val="dk1"/>
              </a:solidFill>
              <a:effectLst/>
              <a:latin typeface="+mn-lt"/>
              <a:ea typeface="+mn-ea"/>
              <a:cs typeface="+mn-cs"/>
            </a:rPr>
            <a:t>万円）の</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前年に引き続き</a:t>
          </a:r>
          <a:r>
            <a:rPr kumimoji="1" lang="ja-JP" altLang="ja-JP" sz="1100">
              <a:solidFill>
                <a:schemeClr val="dk1"/>
              </a:solidFill>
              <a:effectLst/>
              <a:latin typeface="+mn-lt"/>
              <a:ea typeface="+mn-ea"/>
              <a:cs typeface="+mn-cs"/>
            </a:rPr>
            <a:t>新型コロナウイルス感染症対応事業に係る経費が影響している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主な要因として、</a:t>
          </a:r>
          <a:endParaRPr lang="ja-JP" altLang="ja-JP" sz="1400">
            <a:effectLst/>
          </a:endParaRPr>
        </a:p>
        <a:p>
          <a:r>
            <a:rPr kumimoji="1" lang="ja-JP" altLang="ja-JP" sz="1100">
              <a:solidFill>
                <a:schemeClr val="dk1"/>
              </a:solidFill>
              <a:effectLst/>
              <a:latin typeface="+mn-lt"/>
              <a:ea typeface="+mn-ea"/>
              <a:cs typeface="+mn-cs"/>
            </a:rPr>
            <a:t>総務費では、住民一人当たり</a:t>
          </a:r>
          <a:r>
            <a:rPr kumimoji="1" lang="en-US" altLang="ja-JP" sz="1100">
              <a:solidFill>
                <a:schemeClr val="dk1"/>
              </a:solidFill>
              <a:effectLst/>
              <a:latin typeface="+mn-lt"/>
              <a:ea typeface="+mn-ea"/>
              <a:cs typeface="+mn-cs"/>
            </a:rPr>
            <a:t>295,866</a:t>
          </a:r>
          <a:r>
            <a:rPr kumimoji="1" lang="ja-JP" altLang="ja-JP" sz="1100">
              <a:solidFill>
                <a:schemeClr val="dk1"/>
              </a:solidFill>
              <a:effectLst/>
              <a:latin typeface="+mn-lt"/>
              <a:ea typeface="+mn-ea"/>
              <a:cs typeface="+mn-cs"/>
            </a:rPr>
            <a:t>円と前年より</a:t>
          </a:r>
          <a:r>
            <a:rPr kumimoji="1" lang="en-US" altLang="ja-JP" sz="1100">
              <a:solidFill>
                <a:schemeClr val="dk1"/>
              </a:solidFill>
              <a:effectLst/>
              <a:latin typeface="+mn-lt"/>
              <a:ea typeface="+mn-ea"/>
              <a:cs typeface="+mn-cs"/>
            </a:rPr>
            <a:t>24,167</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前年実施の特別定額給付金事業分（</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1,392</a:t>
          </a:r>
          <a:r>
            <a:rPr kumimoji="1" lang="ja-JP" altLang="en-US" sz="1100">
              <a:solidFill>
                <a:schemeClr val="dk1"/>
              </a:solidFill>
              <a:effectLst/>
              <a:latin typeface="+mn-lt"/>
              <a:ea typeface="+mn-ea"/>
              <a:cs typeface="+mn-cs"/>
            </a:rPr>
            <a:t>万円）が大きく影響している。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民生費</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259,315</a:t>
          </a:r>
          <a:r>
            <a:rPr kumimoji="1" lang="ja-JP" altLang="ja-JP" sz="1100">
              <a:solidFill>
                <a:schemeClr val="dk1"/>
              </a:solidFill>
              <a:effectLst/>
              <a:latin typeface="+mn-lt"/>
              <a:ea typeface="+mn-ea"/>
              <a:cs typeface="+mn-cs"/>
            </a:rPr>
            <a:t>円となっており、前年より</a:t>
          </a:r>
          <a:r>
            <a:rPr kumimoji="1" lang="en-US" altLang="ja-JP" sz="1100">
              <a:solidFill>
                <a:schemeClr val="dk1"/>
              </a:solidFill>
              <a:effectLst/>
              <a:latin typeface="+mn-lt"/>
              <a:ea typeface="+mn-ea"/>
              <a:cs typeface="+mn-cs"/>
            </a:rPr>
            <a:t>27,905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前年実施した地域福祉センター改修（</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2,321</a:t>
          </a:r>
          <a:r>
            <a:rPr kumimoji="1" lang="ja-JP" altLang="en-US" sz="1100">
              <a:solidFill>
                <a:schemeClr val="dk1"/>
              </a:solidFill>
              <a:effectLst/>
              <a:latin typeface="+mn-lt"/>
              <a:ea typeface="+mn-ea"/>
              <a:cs typeface="+mn-cs"/>
            </a:rPr>
            <a:t>万円）に係る経費の減少が</a:t>
          </a:r>
          <a:r>
            <a:rPr kumimoji="1" lang="ja-JP" altLang="ja-JP" sz="1100">
              <a:solidFill>
                <a:schemeClr val="dk1"/>
              </a:solidFill>
              <a:effectLst/>
              <a:latin typeface="+mn-lt"/>
              <a:ea typeface="+mn-ea"/>
              <a:cs typeface="+mn-cs"/>
            </a:rPr>
            <a:t>主な要因</a:t>
          </a:r>
          <a:r>
            <a:rPr kumimoji="1" lang="ja-JP" altLang="en-US" sz="1100">
              <a:solidFill>
                <a:schemeClr val="dk1"/>
              </a:solidFill>
              <a:effectLst/>
              <a:latin typeface="+mn-lt"/>
              <a:ea typeface="+mn-ea"/>
              <a:cs typeface="+mn-cs"/>
            </a:rPr>
            <a:t>にあげられる。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衛生費</a:t>
          </a:r>
          <a:r>
            <a:rPr kumimoji="1" lang="ja-JP" altLang="en-US" sz="1100">
              <a:solidFill>
                <a:schemeClr val="dk1"/>
              </a:solidFill>
              <a:effectLst/>
              <a:latin typeface="+mn-lt"/>
              <a:ea typeface="+mn-ea"/>
              <a:cs typeface="+mn-cs"/>
            </a:rPr>
            <a:t>では、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106,586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となっており、塵芥処理施設整備に係る東部広域行政管理組合負担金（</a:t>
          </a:r>
          <a:r>
            <a:rPr kumimoji="1" lang="en-US" altLang="ja-JP" sz="1100">
              <a:solidFill>
                <a:schemeClr val="dk1"/>
              </a:solidFill>
              <a:effectLst/>
              <a:latin typeface="+mn-lt"/>
              <a:ea typeface="+mn-ea"/>
              <a:cs typeface="+mn-cs"/>
            </a:rPr>
            <a:t>4,445</a:t>
          </a:r>
          <a:r>
            <a:rPr kumimoji="1" lang="ja-JP" altLang="en-US" sz="1100">
              <a:solidFill>
                <a:schemeClr val="dk1"/>
              </a:solidFill>
              <a:effectLst/>
              <a:latin typeface="+mn-lt"/>
              <a:ea typeface="+mn-ea"/>
              <a:cs typeface="+mn-cs"/>
            </a:rPr>
            <a:t>万円）の増額により</a:t>
          </a:r>
          <a:r>
            <a:rPr kumimoji="1" lang="ja-JP" altLang="ja-JP" sz="1100">
              <a:solidFill>
                <a:schemeClr val="dk1"/>
              </a:solidFill>
              <a:effectLst/>
              <a:latin typeface="+mn-lt"/>
              <a:ea typeface="+mn-ea"/>
              <a:cs typeface="+mn-cs"/>
            </a:rPr>
            <a:t>前年より</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増加している。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農林水産業費</a:t>
          </a:r>
          <a:r>
            <a:rPr kumimoji="1" lang="ja-JP" altLang="en-US" sz="1100">
              <a:solidFill>
                <a:schemeClr val="dk1"/>
              </a:solidFill>
              <a:effectLst/>
              <a:latin typeface="+mn-lt"/>
              <a:ea typeface="+mn-ea"/>
              <a:cs typeface="+mn-cs"/>
            </a:rPr>
            <a:t>では、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143,141</a:t>
          </a:r>
          <a:r>
            <a:rPr kumimoji="1" lang="ja-JP" altLang="ja-JP" sz="1100">
              <a:solidFill>
                <a:schemeClr val="dk1"/>
              </a:solidFill>
              <a:effectLst/>
              <a:latin typeface="+mn-lt"/>
              <a:ea typeface="+mn-ea"/>
              <a:cs typeface="+mn-cs"/>
            </a:rPr>
            <a:t>円となっており、農産物処理加工施設整備</a:t>
          </a:r>
          <a:r>
            <a:rPr kumimoji="1" lang="ja-JP" altLang="en-US" sz="1100">
              <a:solidFill>
                <a:schemeClr val="dk1"/>
              </a:solidFill>
              <a:effectLst/>
              <a:latin typeface="+mn-lt"/>
              <a:ea typeface="+mn-ea"/>
              <a:cs typeface="+mn-cs"/>
            </a:rPr>
            <a:t>費分（</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3,292</a:t>
          </a:r>
          <a:r>
            <a:rPr kumimoji="1" lang="ja-JP" altLang="en-US" sz="1100">
              <a:solidFill>
                <a:schemeClr val="dk1"/>
              </a:solidFill>
              <a:effectLst/>
              <a:latin typeface="+mn-lt"/>
              <a:ea typeface="+mn-ea"/>
              <a:cs typeface="+mn-cs"/>
            </a:rPr>
            <a:t>万円）が減った</a:t>
          </a:r>
          <a:r>
            <a:rPr kumimoji="1" lang="ja-JP" altLang="ja-JP" sz="1100">
              <a:solidFill>
                <a:schemeClr val="dk1"/>
              </a:solidFill>
              <a:effectLst/>
              <a:latin typeface="+mn-lt"/>
              <a:ea typeface="+mn-ea"/>
              <a:cs typeface="+mn-cs"/>
            </a:rPr>
            <a:t>ことで、前年より</a:t>
          </a:r>
          <a:r>
            <a:rPr kumimoji="1" lang="en-US" altLang="ja-JP" sz="1100">
              <a:solidFill>
                <a:schemeClr val="dk1"/>
              </a:solidFill>
              <a:effectLst/>
              <a:latin typeface="+mn-lt"/>
              <a:ea typeface="+mn-ea"/>
              <a:cs typeface="+mn-cs"/>
            </a:rPr>
            <a:t>40,618</a:t>
          </a:r>
          <a:r>
            <a:rPr kumimoji="1" lang="ja-JP" altLang="en-US" sz="1100">
              <a:solidFill>
                <a:schemeClr val="dk1"/>
              </a:solidFill>
              <a:effectLst/>
              <a:latin typeface="+mn-lt"/>
              <a:ea typeface="+mn-ea"/>
              <a:cs typeface="+mn-cs"/>
            </a:rPr>
            <a:t>円の減少</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en-US" sz="1100">
              <a:solidFill>
                <a:schemeClr val="dk1"/>
              </a:solidFill>
              <a:effectLst/>
              <a:latin typeface="+mn-lt"/>
              <a:ea typeface="+mn-ea"/>
              <a:cs typeface="+mn-cs"/>
            </a:rPr>
            <a:t>公債費では、近年整備した大型施設整備事業にかかる償還開始に伴い、</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135,352</a:t>
          </a:r>
          <a:r>
            <a:rPr kumimoji="1" lang="ja-JP" altLang="ja-JP" sz="1100">
              <a:solidFill>
                <a:schemeClr val="dk1"/>
              </a:solidFill>
              <a:effectLst/>
              <a:latin typeface="+mn-lt"/>
              <a:ea typeface="+mn-ea"/>
              <a:cs typeface="+mn-cs"/>
            </a:rPr>
            <a:t>円となっており、前年より</a:t>
          </a:r>
          <a:r>
            <a:rPr kumimoji="1" lang="en-US" altLang="ja-JP" sz="1100">
              <a:solidFill>
                <a:schemeClr val="dk1"/>
              </a:solidFill>
              <a:effectLst/>
              <a:latin typeface="+mn-lt"/>
              <a:ea typeface="+mn-ea"/>
              <a:cs typeface="+mn-cs"/>
            </a:rPr>
            <a:t>25,772</a:t>
          </a:r>
          <a:r>
            <a:rPr kumimoji="1" lang="ja-JP" altLang="ja-JP" sz="1100">
              <a:solidFill>
                <a:schemeClr val="dk1"/>
              </a:solidFill>
              <a:effectLst/>
              <a:latin typeface="+mn-lt"/>
              <a:ea typeface="+mn-ea"/>
              <a:cs typeface="+mn-cs"/>
            </a:rPr>
            <a:t>円増加している。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鳥取県若桜町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財政調整基金残高</a:t>
          </a:r>
          <a:r>
            <a:rPr kumimoji="1" lang="ja-JP" altLang="en-US" sz="1100">
              <a:solidFill>
                <a:schemeClr val="dk1"/>
              </a:solidFill>
              <a:effectLst/>
              <a:latin typeface="+mn-lt"/>
              <a:ea typeface="+mn-ea"/>
              <a:cs typeface="+mn-cs"/>
            </a:rPr>
            <a:t>の標準財政規模比</a:t>
          </a:r>
          <a:r>
            <a:rPr kumimoji="1" lang="ja-JP" altLang="ja-JP" sz="1100">
              <a:solidFill>
                <a:schemeClr val="dk1"/>
              </a:solidFill>
              <a:effectLst/>
              <a:latin typeface="+mn-lt"/>
              <a:ea typeface="+mn-ea"/>
              <a:cs typeface="+mn-cs"/>
            </a:rPr>
            <a:t>は、前年度より</a:t>
          </a:r>
          <a:r>
            <a:rPr kumimoji="1" lang="en-US" altLang="ja-JP" sz="1100">
              <a:solidFill>
                <a:schemeClr val="dk1"/>
              </a:solidFill>
              <a:effectLst/>
              <a:latin typeface="+mn-lt"/>
              <a:ea typeface="+mn-ea"/>
              <a:cs typeface="+mn-cs"/>
            </a:rPr>
            <a:t>5.98%</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コロナ禍にあって歳出の精査や適切な財源の確保により取崩しを回避しており、前年度決算剰余金を中心に積み立てた結果、増加となった。</a:t>
          </a:r>
          <a:r>
            <a:rPr kumimoji="1" lang="ja-JP" altLang="ja-JP" sz="1100">
              <a:solidFill>
                <a:schemeClr val="dk1"/>
              </a:solidFill>
              <a:effectLst/>
              <a:latin typeface="+mn-lt"/>
              <a:ea typeface="+mn-ea"/>
              <a:cs typeface="+mn-cs"/>
            </a:rPr>
            <a:t>実質収支額は継続的に黒字を確保しているが、</a:t>
          </a:r>
          <a:r>
            <a:rPr kumimoji="1" lang="ja-JP" altLang="en-US" sz="1100">
              <a:solidFill>
                <a:schemeClr val="dk1"/>
              </a:solidFill>
              <a:effectLst/>
              <a:latin typeface="+mn-lt"/>
              <a:ea typeface="+mn-ea"/>
              <a:cs typeface="+mn-cs"/>
            </a:rPr>
            <a:t>自主財源が乏しい本町にあっては</a:t>
          </a:r>
          <a:r>
            <a:rPr kumimoji="1" lang="ja-JP" altLang="ja-JP" sz="1100">
              <a:solidFill>
                <a:schemeClr val="dk1"/>
              </a:solidFill>
              <a:effectLst/>
              <a:latin typeface="+mn-lt"/>
              <a:ea typeface="+mn-ea"/>
              <a:cs typeface="+mn-cs"/>
            </a:rPr>
            <a:t>、今後も事務事業の見直しなど行財政改革を着実に進め、健全な財政運営に努めていく。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鳥取県若桜町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資金不足が生じている会計はないが、一般会計からの繰入金をもって運営しているのが現状である。今後、企業会計を法的化へ移行することで経営状況を的確に把握し、ルール外の繰出金削減に努め、一般会計の負担を軽減するためにも、住民合意の料金設定による歳入の確保、上下水道施設の統合、下水道接続率の向上、経営健全化のための取り組みがより一層必要である</a:t>
          </a:r>
          <a:r>
            <a:rPr kumimoji="1" lang="ja-JP" altLang="en-US" sz="1100">
              <a:solidFill>
                <a:schemeClr val="dk1"/>
              </a:solidFill>
              <a:effectLst/>
              <a:latin typeface="+mn-lt"/>
              <a:ea typeface="+mn-ea"/>
              <a:cs typeface="+mn-cs"/>
            </a:rPr>
            <a:t>と考える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81</v>
      </c>
      <c r="C2" s="179"/>
      <c r="D2" s="180"/>
    </row>
    <row r="3" spans="1:119" ht="18.75" customHeight="1" thickBot="1" x14ac:dyDescent="0.25">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4217149</v>
      </c>
      <c r="BO4" s="410"/>
      <c r="BP4" s="410"/>
      <c r="BQ4" s="410"/>
      <c r="BR4" s="410"/>
      <c r="BS4" s="410"/>
      <c r="BT4" s="410"/>
      <c r="BU4" s="411"/>
      <c r="BV4" s="409">
        <v>4530880</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9.1999999999999993</v>
      </c>
      <c r="CU4" s="416"/>
      <c r="CV4" s="416"/>
      <c r="CW4" s="416"/>
      <c r="CX4" s="416"/>
      <c r="CY4" s="416"/>
      <c r="CZ4" s="416"/>
      <c r="DA4" s="417"/>
      <c r="DB4" s="415">
        <v>12</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3970517</v>
      </c>
      <c r="BO5" s="447"/>
      <c r="BP5" s="447"/>
      <c r="BQ5" s="447"/>
      <c r="BR5" s="447"/>
      <c r="BS5" s="447"/>
      <c r="BT5" s="447"/>
      <c r="BU5" s="448"/>
      <c r="BV5" s="446">
        <v>4218653</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84.2</v>
      </c>
      <c r="CU5" s="444"/>
      <c r="CV5" s="444"/>
      <c r="CW5" s="444"/>
      <c r="CX5" s="444"/>
      <c r="CY5" s="444"/>
      <c r="CZ5" s="444"/>
      <c r="DA5" s="445"/>
      <c r="DB5" s="443">
        <v>88.2</v>
      </c>
      <c r="DC5" s="444"/>
      <c r="DD5" s="444"/>
      <c r="DE5" s="444"/>
      <c r="DF5" s="444"/>
      <c r="DG5" s="444"/>
      <c r="DH5" s="444"/>
      <c r="DI5" s="445"/>
    </row>
    <row r="6" spans="1:119" ht="18.75" customHeight="1" x14ac:dyDescent="0.2">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246632</v>
      </c>
      <c r="BO6" s="447"/>
      <c r="BP6" s="447"/>
      <c r="BQ6" s="447"/>
      <c r="BR6" s="447"/>
      <c r="BS6" s="447"/>
      <c r="BT6" s="447"/>
      <c r="BU6" s="448"/>
      <c r="BV6" s="446">
        <v>312227</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86.8</v>
      </c>
      <c r="CU6" s="484"/>
      <c r="CV6" s="484"/>
      <c r="CW6" s="484"/>
      <c r="CX6" s="484"/>
      <c r="CY6" s="484"/>
      <c r="CZ6" s="484"/>
      <c r="DA6" s="485"/>
      <c r="DB6" s="483">
        <v>90.5</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22458</v>
      </c>
      <c r="BO7" s="447"/>
      <c r="BP7" s="447"/>
      <c r="BQ7" s="447"/>
      <c r="BR7" s="447"/>
      <c r="BS7" s="447"/>
      <c r="BT7" s="447"/>
      <c r="BU7" s="448"/>
      <c r="BV7" s="446">
        <v>45967</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2427855</v>
      </c>
      <c r="CU7" s="447"/>
      <c r="CV7" s="447"/>
      <c r="CW7" s="447"/>
      <c r="CX7" s="447"/>
      <c r="CY7" s="447"/>
      <c r="CZ7" s="447"/>
      <c r="DA7" s="448"/>
      <c r="DB7" s="446">
        <v>2221453</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94</v>
      </c>
      <c r="AV8" s="479"/>
      <c r="AW8" s="479"/>
      <c r="AX8" s="479"/>
      <c r="AY8" s="480" t="s">
        <v>109</v>
      </c>
      <c r="AZ8" s="481"/>
      <c r="BA8" s="481"/>
      <c r="BB8" s="481"/>
      <c r="BC8" s="481"/>
      <c r="BD8" s="481"/>
      <c r="BE8" s="481"/>
      <c r="BF8" s="481"/>
      <c r="BG8" s="481"/>
      <c r="BH8" s="481"/>
      <c r="BI8" s="481"/>
      <c r="BJ8" s="481"/>
      <c r="BK8" s="481"/>
      <c r="BL8" s="481"/>
      <c r="BM8" s="482"/>
      <c r="BN8" s="446">
        <v>224174</v>
      </c>
      <c r="BO8" s="447"/>
      <c r="BP8" s="447"/>
      <c r="BQ8" s="447"/>
      <c r="BR8" s="447"/>
      <c r="BS8" s="447"/>
      <c r="BT8" s="447"/>
      <c r="BU8" s="448"/>
      <c r="BV8" s="446">
        <v>266260</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0.13</v>
      </c>
      <c r="CU8" s="487"/>
      <c r="CV8" s="487"/>
      <c r="CW8" s="487"/>
      <c r="CX8" s="487"/>
      <c r="CY8" s="487"/>
      <c r="CZ8" s="487"/>
      <c r="DA8" s="488"/>
      <c r="DB8" s="486">
        <v>0.13</v>
      </c>
      <c r="DC8" s="487"/>
      <c r="DD8" s="487"/>
      <c r="DE8" s="487"/>
      <c r="DF8" s="487"/>
      <c r="DG8" s="487"/>
      <c r="DH8" s="487"/>
      <c r="DI8" s="488"/>
    </row>
    <row r="9" spans="1:119" ht="18.75" customHeight="1" thickBot="1" x14ac:dyDescent="0.25">
      <c r="A9" s="178"/>
      <c r="B9" s="440" t="s">
        <v>111</v>
      </c>
      <c r="C9" s="441"/>
      <c r="D9" s="441"/>
      <c r="E9" s="441"/>
      <c r="F9" s="441"/>
      <c r="G9" s="441"/>
      <c r="H9" s="441"/>
      <c r="I9" s="441"/>
      <c r="J9" s="441"/>
      <c r="K9" s="489"/>
      <c r="L9" s="490" t="s">
        <v>112</v>
      </c>
      <c r="M9" s="491"/>
      <c r="N9" s="491"/>
      <c r="O9" s="491"/>
      <c r="P9" s="491"/>
      <c r="Q9" s="492"/>
      <c r="R9" s="493">
        <v>2864</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115</v>
      </c>
      <c r="AV9" s="479"/>
      <c r="AW9" s="479"/>
      <c r="AX9" s="479"/>
      <c r="AY9" s="480" t="s">
        <v>116</v>
      </c>
      <c r="AZ9" s="481"/>
      <c r="BA9" s="481"/>
      <c r="BB9" s="481"/>
      <c r="BC9" s="481"/>
      <c r="BD9" s="481"/>
      <c r="BE9" s="481"/>
      <c r="BF9" s="481"/>
      <c r="BG9" s="481"/>
      <c r="BH9" s="481"/>
      <c r="BI9" s="481"/>
      <c r="BJ9" s="481"/>
      <c r="BK9" s="481"/>
      <c r="BL9" s="481"/>
      <c r="BM9" s="482"/>
      <c r="BN9" s="446">
        <v>-42086</v>
      </c>
      <c r="BO9" s="447"/>
      <c r="BP9" s="447"/>
      <c r="BQ9" s="447"/>
      <c r="BR9" s="447"/>
      <c r="BS9" s="447"/>
      <c r="BT9" s="447"/>
      <c r="BU9" s="448"/>
      <c r="BV9" s="446">
        <v>57850</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12.8</v>
      </c>
      <c r="CU9" s="444"/>
      <c r="CV9" s="444"/>
      <c r="CW9" s="444"/>
      <c r="CX9" s="444"/>
      <c r="CY9" s="444"/>
      <c r="CZ9" s="444"/>
      <c r="DA9" s="445"/>
      <c r="DB9" s="443">
        <v>11.3</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118</v>
      </c>
      <c r="M10" s="476"/>
      <c r="N10" s="476"/>
      <c r="O10" s="476"/>
      <c r="P10" s="476"/>
      <c r="Q10" s="477"/>
      <c r="R10" s="497">
        <v>3269</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120</v>
      </c>
      <c r="AV10" s="479"/>
      <c r="AW10" s="479"/>
      <c r="AX10" s="479"/>
      <c r="AY10" s="480" t="s">
        <v>121</v>
      </c>
      <c r="AZ10" s="481"/>
      <c r="BA10" s="481"/>
      <c r="BB10" s="481"/>
      <c r="BC10" s="481"/>
      <c r="BD10" s="481"/>
      <c r="BE10" s="481"/>
      <c r="BF10" s="481"/>
      <c r="BG10" s="481"/>
      <c r="BH10" s="481"/>
      <c r="BI10" s="481"/>
      <c r="BJ10" s="481"/>
      <c r="BK10" s="481"/>
      <c r="BL10" s="481"/>
      <c r="BM10" s="482"/>
      <c r="BN10" s="446">
        <v>239000</v>
      </c>
      <c r="BO10" s="447"/>
      <c r="BP10" s="447"/>
      <c r="BQ10" s="447"/>
      <c r="BR10" s="447"/>
      <c r="BS10" s="447"/>
      <c r="BT10" s="447"/>
      <c r="BU10" s="448"/>
      <c r="BV10" s="446">
        <v>1000</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126</v>
      </c>
      <c r="AV11" s="479"/>
      <c r="AW11" s="479"/>
      <c r="AX11" s="479"/>
      <c r="AY11" s="480" t="s">
        <v>127</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128</v>
      </c>
      <c r="CE11" s="450"/>
      <c r="CF11" s="450"/>
      <c r="CG11" s="450"/>
      <c r="CH11" s="450"/>
      <c r="CI11" s="450"/>
      <c r="CJ11" s="450"/>
      <c r="CK11" s="450"/>
      <c r="CL11" s="450"/>
      <c r="CM11" s="450"/>
      <c r="CN11" s="450"/>
      <c r="CO11" s="450"/>
      <c r="CP11" s="450"/>
      <c r="CQ11" s="450"/>
      <c r="CR11" s="450"/>
      <c r="CS11" s="451"/>
      <c r="CT11" s="486" t="s">
        <v>129</v>
      </c>
      <c r="CU11" s="487"/>
      <c r="CV11" s="487"/>
      <c r="CW11" s="487"/>
      <c r="CX11" s="487"/>
      <c r="CY11" s="487"/>
      <c r="CZ11" s="487"/>
      <c r="DA11" s="488"/>
      <c r="DB11" s="486" t="s">
        <v>129</v>
      </c>
      <c r="DC11" s="487"/>
      <c r="DD11" s="487"/>
      <c r="DE11" s="487"/>
      <c r="DF11" s="487"/>
      <c r="DG11" s="487"/>
      <c r="DH11" s="487"/>
      <c r="DI11" s="488"/>
    </row>
    <row r="12" spans="1:119" ht="18.75" customHeight="1" x14ac:dyDescent="0.2">
      <c r="A12" s="178"/>
      <c r="B12" s="506" t="s">
        <v>130</v>
      </c>
      <c r="C12" s="507"/>
      <c r="D12" s="507"/>
      <c r="E12" s="507"/>
      <c r="F12" s="507"/>
      <c r="G12" s="507"/>
      <c r="H12" s="507"/>
      <c r="I12" s="507"/>
      <c r="J12" s="507"/>
      <c r="K12" s="508"/>
      <c r="L12" s="515" t="s">
        <v>131</v>
      </c>
      <c r="M12" s="516"/>
      <c r="N12" s="516"/>
      <c r="O12" s="516"/>
      <c r="P12" s="516"/>
      <c r="Q12" s="517"/>
      <c r="R12" s="518">
        <v>2941</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126</v>
      </c>
      <c r="AV12" s="479"/>
      <c r="AW12" s="479"/>
      <c r="AX12" s="479"/>
      <c r="AY12" s="480" t="s">
        <v>135</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58192</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137</v>
      </c>
      <c r="CU12" s="487"/>
      <c r="CV12" s="487"/>
      <c r="CW12" s="487"/>
      <c r="CX12" s="487"/>
      <c r="CY12" s="487"/>
      <c r="CZ12" s="487"/>
      <c r="DA12" s="488"/>
      <c r="DB12" s="486" t="s">
        <v>138</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139</v>
      </c>
      <c r="N13" s="538"/>
      <c r="O13" s="538"/>
      <c r="P13" s="538"/>
      <c r="Q13" s="539"/>
      <c r="R13" s="530">
        <v>2915</v>
      </c>
      <c r="S13" s="531"/>
      <c r="T13" s="531"/>
      <c r="U13" s="531"/>
      <c r="V13" s="532"/>
      <c r="W13" s="462" t="s">
        <v>140</v>
      </c>
      <c r="X13" s="463"/>
      <c r="Y13" s="463"/>
      <c r="Z13" s="463"/>
      <c r="AA13" s="463"/>
      <c r="AB13" s="453"/>
      <c r="AC13" s="497">
        <v>170</v>
      </c>
      <c r="AD13" s="498"/>
      <c r="AE13" s="498"/>
      <c r="AF13" s="498"/>
      <c r="AG13" s="540"/>
      <c r="AH13" s="497">
        <v>198</v>
      </c>
      <c r="AI13" s="498"/>
      <c r="AJ13" s="498"/>
      <c r="AK13" s="498"/>
      <c r="AL13" s="499"/>
      <c r="AM13" s="475" t="s">
        <v>141</v>
      </c>
      <c r="AN13" s="476"/>
      <c r="AO13" s="476"/>
      <c r="AP13" s="476"/>
      <c r="AQ13" s="476"/>
      <c r="AR13" s="476"/>
      <c r="AS13" s="476"/>
      <c r="AT13" s="477"/>
      <c r="AU13" s="478" t="s">
        <v>142</v>
      </c>
      <c r="AV13" s="479"/>
      <c r="AW13" s="479"/>
      <c r="AX13" s="479"/>
      <c r="AY13" s="480" t="s">
        <v>143</v>
      </c>
      <c r="AZ13" s="481"/>
      <c r="BA13" s="481"/>
      <c r="BB13" s="481"/>
      <c r="BC13" s="481"/>
      <c r="BD13" s="481"/>
      <c r="BE13" s="481"/>
      <c r="BF13" s="481"/>
      <c r="BG13" s="481"/>
      <c r="BH13" s="481"/>
      <c r="BI13" s="481"/>
      <c r="BJ13" s="481"/>
      <c r="BK13" s="481"/>
      <c r="BL13" s="481"/>
      <c r="BM13" s="482"/>
      <c r="BN13" s="446">
        <v>196914</v>
      </c>
      <c r="BO13" s="447"/>
      <c r="BP13" s="447"/>
      <c r="BQ13" s="447"/>
      <c r="BR13" s="447"/>
      <c r="BS13" s="447"/>
      <c r="BT13" s="447"/>
      <c r="BU13" s="448"/>
      <c r="BV13" s="446">
        <v>658</v>
      </c>
      <c r="BW13" s="447"/>
      <c r="BX13" s="447"/>
      <c r="BY13" s="447"/>
      <c r="BZ13" s="447"/>
      <c r="CA13" s="447"/>
      <c r="CB13" s="447"/>
      <c r="CC13" s="448"/>
      <c r="CD13" s="449" t="s">
        <v>144</v>
      </c>
      <c r="CE13" s="450"/>
      <c r="CF13" s="450"/>
      <c r="CG13" s="450"/>
      <c r="CH13" s="450"/>
      <c r="CI13" s="450"/>
      <c r="CJ13" s="450"/>
      <c r="CK13" s="450"/>
      <c r="CL13" s="450"/>
      <c r="CM13" s="450"/>
      <c r="CN13" s="450"/>
      <c r="CO13" s="450"/>
      <c r="CP13" s="450"/>
      <c r="CQ13" s="450"/>
      <c r="CR13" s="450"/>
      <c r="CS13" s="451"/>
      <c r="CT13" s="443">
        <v>7.2</v>
      </c>
      <c r="CU13" s="444"/>
      <c r="CV13" s="444"/>
      <c r="CW13" s="444"/>
      <c r="CX13" s="444"/>
      <c r="CY13" s="444"/>
      <c r="CZ13" s="444"/>
      <c r="DA13" s="445"/>
      <c r="DB13" s="443">
        <v>6.8</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145</v>
      </c>
      <c r="M14" s="528"/>
      <c r="N14" s="528"/>
      <c r="O14" s="528"/>
      <c r="P14" s="528"/>
      <c r="Q14" s="529"/>
      <c r="R14" s="530">
        <v>3050</v>
      </c>
      <c r="S14" s="531"/>
      <c r="T14" s="531"/>
      <c r="U14" s="531"/>
      <c r="V14" s="532"/>
      <c r="W14" s="436"/>
      <c r="X14" s="437"/>
      <c r="Y14" s="437"/>
      <c r="Z14" s="437"/>
      <c r="AA14" s="437"/>
      <c r="AB14" s="426"/>
      <c r="AC14" s="533">
        <v>12.5</v>
      </c>
      <c r="AD14" s="534"/>
      <c r="AE14" s="534"/>
      <c r="AF14" s="534"/>
      <c r="AG14" s="535"/>
      <c r="AH14" s="533">
        <v>13.1</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146</v>
      </c>
      <c r="CE14" s="542"/>
      <c r="CF14" s="542"/>
      <c r="CG14" s="542"/>
      <c r="CH14" s="542"/>
      <c r="CI14" s="542"/>
      <c r="CJ14" s="542"/>
      <c r="CK14" s="542"/>
      <c r="CL14" s="542"/>
      <c r="CM14" s="542"/>
      <c r="CN14" s="542"/>
      <c r="CO14" s="542"/>
      <c r="CP14" s="542"/>
      <c r="CQ14" s="542"/>
      <c r="CR14" s="542"/>
      <c r="CS14" s="543"/>
      <c r="CT14" s="544" t="s">
        <v>147</v>
      </c>
      <c r="CU14" s="545"/>
      <c r="CV14" s="545"/>
      <c r="CW14" s="545"/>
      <c r="CX14" s="545"/>
      <c r="CY14" s="545"/>
      <c r="CZ14" s="545"/>
      <c r="DA14" s="546"/>
      <c r="DB14" s="544">
        <v>18.3</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148</v>
      </c>
      <c r="N15" s="538"/>
      <c r="O15" s="538"/>
      <c r="P15" s="538"/>
      <c r="Q15" s="539"/>
      <c r="R15" s="530">
        <v>3018</v>
      </c>
      <c r="S15" s="531"/>
      <c r="T15" s="531"/>
      <c r="U15" s="531"/>
      <c r="V15" s="532"/>
      <c r="W15" s="462" t="s">
        <v>149</v>
      </c>
      <c r="X15" s="463"/>
      <c r="Y15" s="463"/>
      <c r="Z15" s="463"/>
      <c r="AA15" s="463"/>
      <c r="AB15" s="453"/>
      <c r="AC15" s="497">
        <v>362</v>
      </c>
      <c r="AD15" s="498"/>
      <c r="AE15" s="498"/>
      <c r="AF15" s="498"/>
      <c r="AG15" s="540"/>
      <c r="AH15" s="497">
        <v>433</v>
      </c>
      <c r="AI15" s="498"/>
      <c r="AJ15" s="498"/>
      <c r="AK15" s="498"/>
      <c r="AL15" s="499"/>
      <c r="AM15" s="475"/>
      <c r="AN15" s="476"/>
      <c r="AO15" s="476"/>
      <c r="AP15" s="476"/>
      <c r="AQ15" s="476"/>
      <c r="AR15" s="476"/>
      <c r="AS15" s="476"/>
      <c r="AT15" s="477"/>
      <c r="AU15" s="478"/>
      <c r="AV15" s="479"/>
      <c r="AW15" s="479"/>
      <c r="AX15" s="479"/>
      <c r="AY15" s="406" t="s">
        <v>150</v>
      </c>
      <c r="AZ15" s="407"/>
      <c r="BA15" s="407"/>
      <c r="BB15" s="407"/>
      <c r="BC15" s="407"/>
      <c r="BD15" s="407"/>
      <c r="BE15" s="407"/>
      <c r="BF15" s="407"/>
      <c r="BG15" s="407"/>
      <c r="BH15" s="407"/>
      <c r="BI15" s="407"/>
      <c r="BJ15" s="407"/>
      <c r="BK15" s="407"/>
      <c r="BL15" s="407"/>
      <c r="BM15" s="408"/>
      <c r="BN15" s="409">
        <v>282404</v>
      </c>
      <c r="BO15" s="410"/>
      <c r="BP15" s="410"/>
      <c r="BQ15" s="410"/>
      <c r="BR15" s="410"/>
      <c r="BS15" s="410"/>
      <c r="BT15" s="410"/>
      <c r="BU15" s="411"/>
      <c r="BV15" s="409">
        <v>295436</v>
      </c>
      <c r="BW15" s="410"/>
      <c r="BX15" s="410"/>
      <c r="BY15" s="410"/>
      <c r="BZ15" s="410"/>
      <c r="CA15" s="410"/>
      <c r="CB15" s="410"/>
      <c r="CC15" s="411"/>
      <c r="CD15" s="547" t="s">
        <v>151</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152</v>
      </c>
      <c r="M16" s="550"/>
      <c r="N16" s="550"/>
      <c r="O16" s="550"/>
      <c r="P16" s="550"/>
      <c r="Q16" s="551"/>
      <c r="R16" s="552" t="s">
        <v>153</v>
      </c>
      <c r="S16" s="553"/>
      <c r="T16" s="553"/>
      <c r="U16" s="553"/>
      <c r="V16" s="554"/>
      <c r="W16" s="436"/>
      <c r="X16" s="437"/>
      <c r="Y16" s="437"/>
      <c r="Z16" s="437"/>
      <c r="AA16" s="437"/>
      <c r="AB16" s="426"/>
      <c r="AC16" s="533">
        <v>26.5</v>
      </c>
      <c r="AD16" s="534"/>
      <c r="AE16" s="534"/>
      <c r="AF16" s="534"/>
      <c r="AG16" s="535"/>
      <c r="AH16" s="533">
        <v>28.5</v>
      </c>
      <c r="AI16" s="534"/>
      <c r="AJ16" s="534"/>
      <c r="AK16" s="534"/>
      <c r="AL16" s="536"/>
      <c r="AM16" s="475"/>
      <c r="AN16" s="476"/>
      <c r="AO16" s="476"/>
      <c r="AP16" s="476"/>
      <c r="AQ16" s="476"/>
      <c r="AR16" s="476"/>
      <c r="AS16" s="476"/>
      <c r="AT16" s="477"/>
      <c r="AU16" s="478"/>
      <c r="AV16" s="479"/>
      <c r="AW16" s="479"/>
      <c r="AX16" s="479"/>
      <c r="AY16" s="480" t="s">
        <v>154</v>
      </c>
      <c r="AZ16" s="481"/>
      <c r="BA16" s="481"/>
      <c r="BB16" s="481"/>
      <c r="BC16" s="481"/>
      <c r="BD16" s="481"/>
      <c r="BE16" s="481"/>
      <c r="BF16" s="481"/>
      <c r="BG16" s="481"/>
      <c r="BH16" s="481"/>
      <c r="BI16" s="481"/>
      <c r="BJ16" s="481"/>
      <c r="BK16" s="481"/>
      <c r="BL16" s="481"/>
      <c r="BM16" s="482"/>
      <c r="BN16" s="446">
        <v>2295228</v>
      </c>
      <c r="BO16" s="447"/>
      <c r="BP16" s="447"/>
      <c r="BQ16" s="447"/>
      <c r="BR16" s="447"/>
      <c r="BS16" s="447"/>
      <c r="BT16" s="447"/>
      <c r="BU16" s="448"/>
      <c r="BV16" s="446">
        <v>2103029</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155</v>
      </c>
      <c r="N17" s="558"/>
      <c r="O17" s="558"/>
      <c r="P17" s="558"/>
      <c r="Q17" s="559"/>
      <c r="R17" s="552" t="s">
        <v>156</v>
      </c>
      <c r="S17" s="553"/>
      <c r="T17" s="553"/>
      <c r="U17" s="553"/>
      <c r="V17" s="554"/>
      <c r="W17" s="462" t="s">
        <v>157</v>
      </c>
      <c r="X17" s="463"/>
      <c r="Y17" s="463"/>
      <c r="Z17" s="463"/>
      <c r="AA17" s="463"/>
      <c r="AB17" s="453"/>
      <c r="AC17" s="497">
        <v>833</v>
      </c>
      <c r="AD17" s="498"/>
      <c r="AE17" s="498"/>
      <c r="AF17" s="498"/>
      <c r="AG17" s="540"/>
      <c r="AH17" s="497">
        <v>886</v>
      </c>
      <c r="AI17" s="498"/>
      <c r="AJ17" s="498"/>
      <c r="AK17" s="498"/>
      <c r="AL17" s="499"/>
      <c r="AM17" s="475"/>
      <c r="AN17" s="476"/>
      <c r="AO17" s="476"/>
      <c r="AP17" s="476"/>
      <c r="AQ17" s="476"/>
      <c r="AR17" s="476"/>
      <c r="AS17" s="476"/>
      <c r="AT17" s="477"/>
      <c r="AU17" s="478"/>
      <c r="AV17" s="479"/>
      <c r="AW17" s="479"/>
      <c r="AX17" s="479"/>
      <c r="AY17" s="480" t="s">
        <v>158</v>
      </c>
      <c r="AZ17" s="481"/>
      <c r="BA17" s="481"/>
      <c r="BB17" s="481"/>
      <c r="BC17" s="481"/>
      <c r="BD17" s="481"/>
      <c r="BE17" s="481"/>
      <c r="BF17" s="481"/>
      <c r="BG17" s="481"/>
      <c r="BH17" s="481"/>
      <c r="BI17" s="481"/>
      <c r="BJ17" s="481"/>
      <c r="BK17" s="481"/>
      <c r="BL17" s="481"/>
      <c r="BM17" s="482"/>
      <c r="BN17" s="446">
        <v>342999</v>
      </c>
      <c r="BO17" s="447"/>
      <c r="BP17" s="447"/>
      <c r="BQ17" s="447"/>
      <c r="BR17" s="447"/>
      <c r="BS17" s="447"/>
      <c r="BT17" s="447"/>
      <c r="BU17" s="448"/>
      <c r="BV17" s="446">
        <v>358847</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159</v>
      </c>
      <c r="C18" s="489"/>
      <c r="D18" s="489"/>
      <c r="E18" s="569"/>
      <c r="F18" s="569"/>
      <c r="G18" s="569"/>
      <c r="H18" s="569"/>
      <c r="I18" s="569"/>
      <c r="J18" s="569"/>
      <c r="K18" s="569"/>
      <c r="L18" s="570">
        <v>199.18</v>
      </c>
      <c r="M18" s="570"/>
      <c r="N18" s="570"/>
      <c r="O18" s="570"/>
      <c r="P18" s="570"/>
      <c r="Q18" s="570"/>
      <c r="R18" s="571"/>
      <c r="S18" s="571"/>
      <c r="T18" s="571"/>
      <c r="U18" s="571"/>
      <c r="V18" s="572"/>
      <c r="W18" s="464"/>
      <c r="X18" s="465"/>
      <c r="Y18" s="465"/>
      <c r="Z18" s="465"/>
      <c r="AA18" s="465"/>
      <c r="AB18" s="456"/>
      <c r="AC18" s="573">
        <v>61</v>
      </c>
      <c r="AD18" s="574"/>
      <c r="AE18" s="574"/>
      <c r="AF18" s="574"/>
      <c r="AG18" s="575"/>
      <c r="AH18" s="573">
        <v>58.4</v>
      </c>
      <c r="AI18" s="574"/>
      <c r="AJ18" s="574"/>
      <c r="AK18" s="574"/>
      <c r="AL18" s="576"/>
      <c r="AM18" s="475"/>
      <c r="AN18" s="476"/>
      <c r="AO18" s="476"/>
      <c r="AP18" s="476"/>
      <c r="AQ18" s="476"/>
      <c r="AR18" s="476"/>
      <c r="AS18" s="476"/>
      <c r="AT18" s="477"/>
      <c r="AU18" s="478"/>
      <c r="AV18" s="479"/>
      <c r="AW18" s="479"/>
      <c r="AX18" s="479"/>
      <c r="AY18" s="480" t="s">
        <v>160</v>
      </c>
      <c r="AZ18" s="481"/>
      <c r="BA18" s="481"/>
      <c r="BB18" s="481"/>
      <c r="BC18" s="481"/>
      <c r="BD18" s="481"/>
      <c r="BE18" s="481"/>
      <c r="BF18" s="481"/>
      <c r="BG18" s="481"/>
      <c r="BH18" s="481"/>
      <c r="BI18" s="481"/>
      <c r="BJ18" s="481"/>
      <c r="BK18" s="481"/>
      <c r="BL18" s="481"/>
      <c r="BM18" s="482"/>
      <c r="BN18" s="446">
        <v>2057229</v>
      </c>
      <c r="BO18" s="447"/>
      <c r="BP18" s="447"/>
      <c r="BQ18" s="447"/>
      <c r="BR18" s="447"/>
      <c r="BS18" s="447"/>
      <c r="BT18" s="447"/>
      <c r="BU18" s="448"/>
      <c r="BV18" s="446">
        <v>1967460</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161</v>
      </c>
      <c r="C19" s="489"/>
      <c r="D19" s="489"/>
      <c r="E19" s="569"/>
      <c r="F19" s="569"/>
      <c r="G19" s="569"/>
      <c r="H19" s="569"/>
      <c r="I19" s="569"/>
      <c r="J19" s="569"/>
      <c r="K19" s="569"/>
      <c r="L19" s="577">
        <v>14</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162</v>
      </c>
      <c r="AZ19" s="481"/>
      <c r="BA19" s="481"/>
      <c r="BB19" s="481"/>
      <c r="BC19" s="481"/>
      <c r="BD19" s="481"/>
      <c r="BE19" s="481"/>
      <c r="BF19" s="481"/>
      <c r="BG19" s="481"/>
      <c r="BH19" s="481"/>
      <c r="BI19" s="481"/>
      <c r="BJ19" s="481"/>
      <c r="BK19" s="481"/>
      <c r="BL19" s="481"/>
      <c r="BM19" s="482"/>
      <c r="BN19" s="446">
        <v>3035036</v>
      </c>
      <c r="BO19" s="447"/>
      <c r="BP19" s="447"/>
      <c r="BQ19" s="447"/>
      <c r="BR19" s="447"/>
      <c r="BS19" s="447"/>
      <c r="BT19" s="447"/>
      <c r="BU19" s="448"/>
      <c r="BV19" s="446">
        <v>2914406</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163</v>
      </c>
      <c r="C20" s="489"/>
      <c r="D20" s="489"/>
      <c r="E20" s="569"/>
      <c r="F20" s="569"/>
      <c r="G20" s="569"/>
      <c r="H20" s="569"/>
      <c r="I20" s="569"/>
      <c r="J20" s="569"/>
      <c r="K20" s="569"/>
      <c r="L20" s="577">
        <v>1182</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164</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165</v>
      </c>
      <c r="C22" s="590"/>
      <c r="D22" s="591"/>
      <c r="E22" s="458" t="s">
        <v>1</v>
      </c>
      <c r="F22" s="463"/>
      <c r="G22" s="463"/>
      <c r="H22" s="463"/>
      <c r="I22" s="463"/>
      <c r="J22" s="463"/>
      <c r="K22" s="453"/>
      <c r="L22" s="458" t="s">
        <v>166</v>
      </c>
      <c r="M22" s="463"/>
      <c r="N22" s="463"/>
      <c r="O22" s="463"/>
      <c r="P22" s="453"/>
      <c r="Q22" s="621" t="s">
        <v>167</v>
      </c>
      <c r="R22" s="622"/>
      <c r="S22" s="622"/>
      <c r="T22" s="622"/>
      <c r="U22" s="622"/>
      <c r="V22" s="623"/>
      <c r="W22" s="589" t="s">
        <v>168</v>
      </c>
      <c r="X22" s="590"/>
      <c r="Y22" s="591"/>
      <c r="Z22" s="458" t="s">
        <v>1</v>
      </c>
      <c r="AA22" s="463"/>
      <c r="AB22" s="463"/>
      <c r="AC22" s="463"/>
      <c r="AD22" s="463"/>
      <c r="AE22" s="463"/>
      <c r="AF22" s="463"/>
      <c r="AG22" s="453"/>
      <c r="AH22" s="627" t="s">
        <v>169</v>
      </c>
      <c r="AI22" s="463"/>
      <c r="AJ22" s="463"/>
      <c r="AK22" s="463"/>
      <c r="AL22" s="453"/>
      <c r="AM22" s="627" t="s">
        <v>170</v>
      </c>
      <c r="AN22" s="628"/>
      <c r="AO22" s="628"/>
      <c r="AP22" s="628"/>
      <c r="AQ22" s="628"/>
      <c r="AR22" s="629"/>
      <c r="AS22" s="621" t="s">
        <v>167</v>
      </c>
      <c r="AT22" s="622"/>
      <c r="AU22" s="622"/>
      <c r="AV22" s="622"/>
      <c r="AW22" s="622"/>
      <c r="AX22" s="633"/>
      <c r="AY22" s="406" t="s">
        <v>171</v>
      </c>
      <c r="AZ22" s="407"/>
      <c r="BA22" s="407"/>
      <c r="BB22" s="407"/>
      <c r="BC22" s="407"/>
      <c r="BD22" s="407"/>
      <c r="BE22" s="407"/>
      <c r="BF22" s="407"/>
      <c r="BG22" s="407"/>
      <c r="BH22" s="407"/>
      <c r="BI22" s="407"/>
      <c r="BJ22" s="407"/>
      <c r="BK22" s="407"/>
      <c r="BL22" s="407"/>
      <c r="BM22" s="408"/>
      <c r="BN22" s="409">
        <v>4196128</v>
      </c>
      <c r="BO22" s="410"/>
      <c r="BP22" s="410"/>
      <c r="BQ22" s="410"/>
      <c r="BR22" s="410"/>
      <c r="BS22" s="410"/>
      <c r="BT22" s="410"/>
      <c r="BU22" s="411"/>
      <c r="BV22" s="409">
        <v>4068040</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172</v>
      </c>
      <c r="AZ23" s="481"/>
      <c r="BA23" s="481"/>
      <c r="BB23" s="481"/>
      <c r="BC23" s="481"/>
      <c r="BD23" s="481"/>
      <c r="BE23" s="481"/>
      <c r="BF23" s="481"/>
      <c r="BG23" s="481"/>
      <c r="BH23" s="481"/>
      <c r="BI23" s="481"/>
      <c r="BJ23" s="481"/>
      <c r="BK23" s="481"/>
      <c r="BL23" s="481"/>
      <c r="BM23" s="482"/>
      <c r="BN23" s="446">
        <v>3768446</v>
      </c>
      <c r="BO23" s="447"/>
      <c r="BP23" s="447"/>
      <c r="BQ23" s="447"/>
      <c r="BR23" s="447"/>
      <c r="BS23" s="447"/>
      <c r="BT23" s="447"/>
      <c r="BU23" s="448"/>
      <c r="BV23" s="446">
        <v>3505039</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173</v>
      </c>
      <c r="F24" s="476"/>
      <c r="G24" s="476"/>
      <c r="H24" s="476"/>
      <c r="I24" s="476"/>
      <c r="J24" s="476"/>
      <c r="K24" s="477"/>
      <c r="L24" s="497">
        <v>1</v>
      </c>
      <c r="M24" s="498"/>
      <c r="N24" s="498"/>
      <c r="O24" s="498"/>
      <c r="P24" s="540"/>
      <c r="Q24" s="497">
        <v>8000</v>
      </c>
      <c r="R24" s="498"/>
      <c r="S24" s="498"/>
      <c r="T24" s="498"/>
      <c r="U24" s="498"/>
      <c r="V24" s="540"/>
      <c r="W24" s="592"/>
      <c r="X24" s="593"/>
      <c r="Y24" s="594"/>
      <c r="Z24" s="496" t="s">
        <v>174</v>
      </c>
      <c r="AA24" s="476"/>
      <c r="AB24" s="476"/>
      <c r="AC24" s="476"/>
      <c r="AD24" s="476"/>
      <c r="AE24" s="476"/>
      <c r="AF24" s="476"/>
      <c r="AG24" s="477"/>
      <c r="AH24" s="497">
        <v>69</v>
      </c>
      <c r="AI24" s="498"/>
      <c r="AJ24" s="498"/>
      <c r="AK24" s="498"/>
      <c r="AL24" s="540"/>
      <c r="AM24" s="497">
        <v>201687</v>
      </c>
      <c r="AN24" s="498"/>
      <c r="AO24" s="498"/>
      <c r="AP24" s="498"/>
      <c r="AQ24" s="498"/>
      <c r="AR24" s="540"/>
      <c r="AS24" s="497">
        <v>2923</v>
      </c>
      <c r="AT24" s="498"/>
      <c r="AU24" s="498"/>
      <c r="AV24" s="498"/>
      <c r="AW24" s="498"/>
      <c r="AX24" s="499"/>
      <c r="AY24" s="562" t="s">
        <v>175</v>
      </c>
      <c r="AZ24" s="563"/>
      <c r="BA24" s="563"/>
      <c r="BB24" s="563"/>
      <c r="BC24" s="563"/>
      <c r="BD24" s="563"/>
      <c r="BE24" s="563"/>
      <c r="BF24" s="563"/>
      <c r="BG24" s="563"/>
      <c r="BH24" s="563"/>
      <c r="BI24" s="563"/>
      <c r="BJ24" s="563"/>
      <c r="BK24" s="563"/>
      <c r="BL24" s="563"/>
      <c r="BM24" s="564"/>
      <c r="BN24" s="446">
        <v>3050908</v>
      </c>
      <c r="BO24" s="447"/>
      <c r="BP24" s="447"/>
      <c r="BQ24" s="447"/>
      <c r="BR24" s="447"/>
      <c r="BS24" s="447"/>
      <c r="BT24" s="447"/>
      <c r="BU24" s="448"/>
      <c r="BV24" s="446">
        <v>2817912</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176</v>
      </c>
      <c r="F25" s="476"/>
      <c r="G25" s="476"/>
      <c r="H25" s="476"/>
      <c r="I25" s="476"/>
      <c r="J25" s="476"/>
      <c r="K25" s="477"/>
      <c r="L25" s="497">
        <v>1</v>
      </c>
      <c r="M25" s="498"/>
      <c r="N25" s="498"/>
      <c r="O25" s="498"/>
      <c r="P25" s="540"/>
      <c r="Q25" s="497">
        <v>6320</v>
      </c>
      <c r="R25" s="498"/>
      <c r="S25" s="498"/>
      <c r="T25" s="498"/>
      <c r="U25" s="498"/>
      <c r="V25" s="540"/>
      <c r="W25" s="592"/>
      <c r="X25" s="593"/>
      <c r="Y25" s="594"/>
      <c r="Z25" s="496" t="s">
        <v>177</v>
      </c>
      <c r="AA25" s="476"/>
      <c r="AB25" s="476"/>
      <c r="AC25" s="476"/>
      <c r="AD25" s="476"/>
      <c r="AE25" s="476"/>
      <c r="AF25" s="476"/>
      <c r="AG25" s="477"/>
      <c r="AH25" s="497" t="s">
        <v>137</v>
      </c>
      <c r="AI25" s="498"/>
      <c r="AJ25" s="498"/>
      <c r="AK25" s="498"/>
      <c r="AL25" s="540"/>
      <c r="AM25" s="497" t="s">
        <v>137</v>
      </c>
      <c r="AN25" s="498"/>
      <c r="AO25" s="498"/>
      <c r="AP25" s="498"/>
      <c r="AQ25" s="498"/>
      <c r="AR25" s="540"/>
      <c r="AS25" s="497" t="s">
        <v>129</v>
      </c>
      <c r="AT25" s="498"/>
      <c r="AU25" s="498"/>
      <c r="AV25" s="498"/>
      <c r="AW25" s="498"/>
      <c r="AX25" s="499"/>
      <c r="AY25" s="406" t="s">
        <v>178</v>
      </c>
      <c r="AZ25" s="407"/>
      <c r="BA25" s="407"/>
      <c r="BB25" s="407"/>
      <c r="BC25" s="407"/>
      <c r="BD25" s="407"/>
      <c r="BE25" s="407"/>
      <c r="BF25" s="407"/>
      <c r="BG25" s="407"/>
      <c r="BH25" s="407"/>
      <c r="BI25" s="407"/>
      <c r="BJ25" s="407"/>
      <c r="BK25" s="407"/>
      <c r="BL25" s="407"/>
      <c r="BM25" s="408"/>
      <c r="BN25" s="409">
        <v>131614</v>
      </c>
      <c r="BO25" s="410"/>
      <c r="BP25" s="410"/>
      <c r="BQ25" s="410"/>
      <c r="BR25" s="410"/>
      <c r="BS25" s="410"/>
      <c r="BT25" s="410"/>
      <c r="BU25" s="411"/>
      <c r="BV25" s="409">
        <v>151333</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179</v>
      </c>
      <c r="F26" s="476"/>
      <c r="G26" s="476"/>
      <c r="H26" s="476"/>
      <c r="I26" s="476"/>
      <c r="J26" s="476"/>
      <c r="K26" s="477"/>
      <c r="L26" s="497">
        <v>1</v>
      </c>
      <c r="M26" s="498"/>
      <c r="N26" s="498"/>
      <c r="O26" s="498"/>
      <c r="P26" s="540"/>
      <c r="Q26" s="497">
        <v>5920</v>
      </c>
      <c r="R26" s="498"/>
      <c r="S26" s="498"/>
      <c r="T26" s="498"/>
      <c r="U26" s="498"/>
      <c r="V26" s="540"/>
      <c r="W26" s="592"/>
      <c r="X26" s="593"/>
      <c r="Y26" s="594"/>
      <c r="Z26" s="496" t="s">
        <v>180</v>
      </c>
      <c r="AA26" s="598"/>
      <c r="AB26" s="598"/>
      <c r="AC26" s="598"/>
      <c r="AD26" s="598"/>
      <c r="AE26" s="598"/>
      <c r="AF26" s="598"/>
      <c r="AG26" s="599"/>
      <c r="AH26" s="497">
        <v>3</v>
      </c>
      <c r="AI26" s="498"/>
      <c r="AJ26" s="498"/>
      <c r="AK26" s="498"/>
      <c r="AL26" s="540"/>
      <c r="AM26" s="497">
        <v>9363</v>
      </c>
      <c r="AN26" s="498"/>
      <c r="AO26" s="498"/>
      <c r="AP26" s="498"/>
      <c r="AQ26" s="498"/>
      <c r="AR26" s="540"/>
      <c r="AS26" s="497">
        <v>3121</v>
      </c>
      <c r="AT26" s="498"/>
      <c r="AU26" s="498"/>
      <c r="AV26" s="498"/>
      <c r="AW26" s="498"/>
      <c r="AX26" s="499"/>
      <c r="AY26" s="449" t="s">
        <v>181</v>
      </c>
      <c r="AZ26" s="450"/>
      <c r="BA26" s="450"/>
      <c r="BB26" s="450"/>
      <c r="BC26" s="450"/>
      <c r="BD26" s="450"/>
      <c r="BE26" s="450"/>
      <c r="BF26" s="450"/>
      <c r="BG26" s="450"/>
      <c r="BH26" s="450"/>
      <c r="BI26" s="450"/>
      <c r="BJ26" s="450"/>
      <c r="BK26" s="450"/>
      <c r="BL26" s="450"/>
      <c r="BM26" s="451"/>
      <c r="BN26" s="446" t="s">
        <v>137</v>
      </c>
      <c r="BO26" s="447"/>
      <c r="BP26" s="447"/>
      <c r="BQ26" s="447"/>
      <c r="BR26" s="447"/>
      <c r="BS26" s="447"/>
      <c r="BT26" s="447"/>
      <c r="BU26" s="448"/>
      <c r="BV26" s="446" t="s">
        <v>137</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182</v>
      </c>
      <c r="F27" s="476"/>
      <c r="G27" s="476"/>
      <c r="H27" s="476"/>
      <c r="I27" s="476"/>
      <c r="J27" s="476"/>
      <c r="K27" s="477"/>
      <c r="L27" s="497">
        <v>1</v>
      </c>
      <c r="M27" s="498"/>
      <c r="N27" s="498"/>
      <c r="O27" s="498"/>
      <c r="P27" s="540"/>
      <c r="Q27" s="497">
        <v>2860</v>
      </c>
      <c r="R27" s="498"/>
      <c r="S27" s="498"/>
      <c r="T27" s="498"/>
      <c r="U27" s="498"/>
      <c r="V27" s="540"/>
      <c r="W27" s="592"/>
      <c r="X27" s="593"/>
      <c r="Y27" s="594"/>
      <c r="Z27" s="496" t="s">
        <v>183</v>
      </c>
      <c r="AA27" s="476"/>
      <c r="AB27" s="476"/>
      <c r="AC27" s="476"/>
      <c r="AD27" s="476"/>
      <c r="AE27" s="476"/>
      <c r="AF27" s="476"/>
      <c r="AG27" s="477"/>
      <c r="AH27" s="497">
        <v>1</v>
      </c>
      <c r="AI27" s="498"/>
      <c r="AJ27" s="498"/>
      <c r="AK27" s="498"/>
      <c r="AL27" s="540"/>
      <c r="AM27" s="497" t="s">
        <v>184</v>
      </c>
      <c r="AN27" s="498"/>
      <c r="AO27" s="498"/>
      <c r="AP27" s="498"/>
      <c r="AQ27" s="498"/>
      <c r="AR27" s="540"/>
      <c r="AS27" s="497" t="s">
        <v>185</v>
      </c>
      <c r="AT27" s="498"/>
      <c r="AU27" s="498"/>
      <c r="AV27" s="498"/>
      <c r="AW27" s="498"/>
      <c r="AX27" s="499"/>
      <c r="AY27" s="541" t="s">
        <v>186</v>
      </c>
      <c r="AZ27" s="542"/>
      <c r="BA27" s="542"/>
      <c r="BB27" s="542"/>
      <c r="BC27" s="542"/>
      <c r="BD27" s="542"/>
      <c r="BE27" s="542"/>
      <c r="BF27" s="542"/>
      <c r="BG27" s="542"/>
      <c r="BH27" s="542"/>
      <c r="BI27" s="542"/>
      <c r="BJ27" s="542"/>
      <c r="BK27" s="542"/>
      <c r="BL27" s="542"/>
      <c r="BM27" s="543"/>
      <c r="BN27" s="565">
        <v>74214</v>
      </c>
      <c r="BO27" s="566"/>
      <c r="BP27" s="566"/>
      <c r="BQ27" s="566"/>
      <c r="BR27" s="566"/>
      <c r="BS27" s="566"/>
      <c r="BT27" s="566"/>
      <c r="BU27" s="567"/>
      <c r="BV27" s="565">
        <v>74214</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187</v>
      </c>
      <c r="F28" s="476"/>
      <c r="G28" s="476"/>
      <c r="H28" s="476"/>
      <c r="I28" s="476"/>
      <c r="J28" s="476"/>
      <c r="K28" s="477"/>
      <c r="L28" s="497">
        <v>1</v>
      </c>
      <c r="M28" s="498"/>
      <c r="N28" s="498"/>
      <c r="O28" s="498"/>
      <c r="P28" s="540"/>
      <c r="Q28" s="497">
        <v>2130</v>
      </c>
      <c r="R28" s="498"/>
      <c r="S28" s="498"/>
      <c r="T28" s="498"/>
      <c r="U28" s="498"/>
      <c r="V28" s="540"/>
      <c r="W28" s="592"/>
      <c r="X28" s="593"/>
      <c r="Y28" s="594"/>
      <c r="Z28" s="496" t="s">
        <v>188</v>
      </c>
      <c r="AA28" s="476"/>
      <c r="AB28" s="476"/>
      <c r="AC28" s="476"/>
      <c r="AD28" s="476"/>
      <c r="AE28" s="476"/>
      <c r="AF28" s="476"/>
      <c r="AG28" s="477"/>
      <c r="AH28" s="497" t="s">
        <v>137</v>
      </c>
      <c r="AI28" s="498"/>
      <c r="AJ28" s="498"/>
      <c r="AK28" s="498"/>
      <c r="AL28" s="540"/>
      <c r="AM28" s="497" t="s">
        <v>147</v>
      </c>
      <c r="AN28" s="498"/>
      <c r="AO28" s="498"/>
      <c r="AP28" s="498"/>
      <c r="AQ28" s="498"/>
      <c r="AR28" s="540"/>
      <c r="AS28" s="497" t="s">
        <v>137</v>
      </c>
      <c r="AT28" s="498"/>
      <c r="AU28" s="498"/>
      <c r="AV28" s="498"/>
      <c r="AW28" s="498"/>
      <c r="AX28" s="499"/>
      <c r="AY28" s="600" t="s">
        <v>189</v>
      </c>
      <c r="AZ28" s="601"/>
      <c r="BA28" s="601"/>
      <c r="BB28" s="602"/>
      <c r="BC28" s="406" t="s">
        <v>48</v>
      </c>
      <c r="BD28" s="407"/>
      <c r="BE28" s="407"/>
      <c r="BF28" s="407"/>
      <c r="BG28" s="407"/>
      <c r="BH28" s="407"/>
      <c r="BI28" s="407"/>
      <c r="BJ28" s="407"/>
      <c r="BK28" s="407"/>
      <c r="BL28" s="407"/>
      <c r="BM28" s="408"/>
      <c r="BN28" s="409">
        <v>1250757</v>
      </c>
      <c r="BO28" s="410"/>
      <c r="BP28" s="410"/>
      <c r="BQ28" s="410"/>
      <c r="BR28" s="410"/>
      <c r="BS28" s="410"/>
      <c r="BT28" s="410"/>
      <c r="BU28" s="411"/>
      <c r="BV28" s="409">
        <v>1011757</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190</v>
      </c>
      <c r="F29" s="476"/>
      <c r="G29" s="476"/>
      <c r="H29" s="476"/>
      <c r="I29" s="476"/>
      <c r="J29" s="476"/>
      <c r="K29" s="477"/>
      <c r="L29" s="497">
        <v>8</v>
      </c>
      <c r="M29" s="498"/>
      <c r="N29" s="498"/>
      <c r="O29" s="498"/>
      <c r="P29" s="540"/>
      <c r="Q29" s="497">
        <v>1980</v>
      </c>
      <c r="R29" s="498"/>
      <c r="S29" s="498"/>
      <c r="T29" s="498"/>
      <c r="U29" s="498"/>
      <c r="V29" s="540"/>
      <c r="W29" s="595"/>
      <c r="X29" s="596"/>
      <c r="Y29" s="597"/>
      <c r="Z29" s="496" t="s">
        <v>191</v>
      </c>
      <c r="AA29" s="476"/>
      <c r="AB29" s="476"/>
      <c r="AC29" s="476"/>
      <c r="AD29" s="476"/>
      <c r="AE29" s="476"/>
      <c r="AF29" s="476"/>
      <c r="AG29" s="477"/>
      <c r="AH29" s="497">
        <v>70</v>
      </c>
      <c r="AI29" s="498"/>
      <c r="AJ29" s="498"/>
      <c r="AK29" s="498"/>
      <c r="AL29" s="540"/>
      <c r="AM29" s="497">
        <v>205457</v>
      </c>
      <c r="AN29" s="498"/>
      <c r="AO29" s="498"/>
      <c r="AP29" s="498"/>
      <c r="AQ29" s="498"/>
      <c r="AR29" s="540"/>
      <c r="AS29" s="497">
        <v>2935</v>
      </c>
      <c r="AT29" s="498"/>
      <c r="AU29" s="498"/>
      <c r="AV29" s="498"/>
      <c r="AW29" s="498"/>
      <c r="AX29" s="499"/>
      <c r="AY29" s="603"/>
      <c r="AZ29" s="604"/>
      <c r="BA29" s="604"/>
      <c r="BB29" s="605"/>
      <c r="BC29" s="480" t="s">
        <v>192</v>
      </c>
      <c r="BD29" s="481"/>
      <c r="BE29" s="481"/>
      <c r="BF29" s="481"/>
      <c r="BG29" s="481"/>
      <c r="BH29" s="481"/>
      <c r="BI29" s="481"/>
      <c r="BJ29" s="481"/>
      <c r="BK29" s="481"/>
      <c r="BL29" s="481"/>
      <c r="BM29" s="482"/>
      <c r="BN29" s="446">
        <v>135481</v>
      </c>
      <c r="BO29" s="447"/>
      <c r="BP29" s="447"/>
      <c r="BQ29" s="447"/>
      <c r="BR29" s="447"/>
      <c r="BS29" s="447"/>
      <c r="BT29" s="447"/>
      <c r="BU29" s="448"/>
      <c r="BV29" s="446">
        <v>135331</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193</v>
      </c>
      <c r="X30" s="614"/>
      <c r="Y30" s="614"/>
      <c r="Z30" s="614"/>
      <c r="AA30" s="614"/>
      <c r="AB30" s="614"/>
      <c r="AC30" s="614"/>
      <c r="AD30" s="614"/>
      <c r="AE30" s="614"/>
      <c r="AF30" s="614"/>
      <c r="AG30" s="615"/>
      <c r="AH30" s="573">
        <v>95.2</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694793</v>
      </c>
      <c r="BO30" s="566"/>
      <c r="BP30" s="566"/>
      <c r="BQ30" s="566"/>
      <c r="BR30" s="566"/>
      <c r="BS30" s="566"/>
      <c r="BT30" s="566"/>
      <c r="BU30" s="567"/>
      <c r="BV30" s="565">
        <v>671536</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194</v>
      </c>
      <c r="D32" s="609"/>
      <c r="E32" s="609"/>
      <c r="F32" s="609"/>
      <c r="G32" s="609"/>
      <c r="H32" s="609"/>
      <c r="I32" s="609"/>
      <c r="J32" s="609"/>
      <c r="K32" s="609"/>
      <c r="L32" s="609"/>
      <c r="M32" s="609"/>
      <c r="N32" s="609"/>
      <c r="O32" s="609"/>
      <c r="P32" s="609"/>
      <c r="Q32" s="609"/>
      <c r="R32" s="609"/>
      <c r="S32" s="609"/>
      <c r="U32" s="450" t="s">
        <v>195</v>
      </c>
      <c r="V32" s="450"/>
      <c r="W32" s="450"/>
      <c r="X32" s="450"/>
      <c r="Y32" s="450"/>
      <c r="Z32" s="450"/>
      <c r="AA32" s="450"/>
      <c r="AB32" s="450"/>
      <c r="AC32" s="450"/>
      <c r="AD32" s="450"/>
      <c r="AE32" s="450"/>
      <c r="AF32" s="450"/>
      <c r="AG32" s="450"/>
      <c r="AH32" s="450"/>
      <c r="AI32" s="450"/>
      <c r="AJ32" s="450"/>
      <c r="AK32" s="450"/>
      <c r="AM32" s="450" t="s">
        <v>196</v>
      </c>
      <c r="AN32" s="450"/>
      <c r="AO32" s="450"/>
      <c r="AP32" s="450"/>
      <c r="AQ32" s="450"/>
      <c r="AR32" s="450"/>
      <c r="AS32" s="450"/>
      <c r="AT32" s="450"/>
      <c r="AU32" s="450"/>
      <c r="AV32" s="450"/>
      <c r="AW32" s="450"/>
      <c r="AX32" s="450"/>
      <c r="AY32" s="450"/>
      <c r="AZ32" s="450"/>
      <c r="BA32" s="450"/>
      <c r="BB32" s="450"/>
      <c r="BC32" s="450"/>
      <c r="BE32" s="450" t="s">
        <v>197</v>
      </c>
      <c r="BF32" s="450"/>
      <c r="BG32" s="450"/>
      <c r="BH32" s="450"/>
      <c r="BI32" s="450"/>
      <c r="BJ32" s="450"/>
      <c r="BK32" s="450"/>
      <c r="BL32" s="450"/>
      <c r="BM32" s="450"/>
      <c r="BN32" s="450"/>
      <c r="BO32" s="450"/>
      <c r="BP32" s="450"/>
      <c r="BQ32" s="450"/>
      <c r="BR32" s="450"/>
      <c r="BS32" s="450"/>
      <c r="BT32" s="450"/>
      <c r="BU32" s="450"/>
      <c r="BW32" s="450" t="s">
        <v>198</v>
      </c>
      <c r="BX32" s="450"/>
      <c r="BY32" s="450"/>
      <c r="BZ32" s="450"/>
      <c r="CA32" s="450"/>
      <c r="CB32" s="450"/>
      <c r="CC32" s="450"/>
      <c r="CD32" s="450"/>
      <c r="CE32" s="450"/>
      <c r="CF32" s="450"/>
      <c r="CG32" s="450"/>
      <c r="CH32" s="450"/>
      <c r="CI32" s="450"/>
      <c r="CJ32" s="450"/>
      <c r="CK32" s="450"/>
      <c r="CL32" s="450"/>
      <c r="CM32" s="450"/>
      <c r="CO32" s="450" t="s">
        <v>199</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200</v>
      </c>
      <c r="D33" s="470"/>
      <c r="E33" s="435" t="s">
        <v>201</v>
      </c>
      <c r="F33" s="435"/>
      <c r="G33" s="435"/>
      <c r="H33" s="435"/>
      <c r="I33" s="435"/>
      <c r="J33" s="435"/>
      <c r="K33" s="435"/>
      <c r="L33" s="435"/>
      <c r="M33" s="435"/>
      <c r="N33" s="435"/>
      <c r="O33" s="435"/>
      <c r="P33" s="435"/>
      <c r="Q33" s="435"/>
      <c r="R33" s="435"/>
      <c r="S33" s="435"/>
      <c r="T33" s="203"/>
      <c r="U33" s="470" t="s">
        <v>200</v>
      </c>
      <c r="V33" s="470"/>
      <c r="W33" s="435" t="s">
        <v>202</v>
      </c>
      <c r="X33" s="435"/>
      <c r="Y33" s="435"/>
      <c r="Z33" s="435"/>
      <c r="AA33" s="435"/>
      <c r="AB33" s="435"/>
      <c r="AC33" s="435"/>
      <c r="AD33" s="435"/>
      <c r="AE33" s="435"/>
      <c r="AF33" s="435"/>
      <c r="AG33" s="435"/>
      <c r="AH33" s="435"/>
      <c r="AI33" s="435"/>
      <c r="AJ33" s="435"/>
      <c r="AK33" s="435"/>
      <c r="AL33" s="203"/>
      <c r="AM33" s="470" t="s">
        <v>203</v>
      </c>
      <c r="AN33" s="470"/>
      <c r="AO33" s="435" t="s">
        <v>204</v>
      </c>
      <c r="AP33" s="435"/>
      <c r="AQ33" s="435"/>
      <c r="AR33" s="435"/>
      <c r="AS33" s="435"/>
      <c r="AT33" s="435"/>
      <c r="AU33" s="435"/>
      <c r="AV33" s="435"/>
      <c r="AW33" s="435"/>
      <c r="AX33" s="435"/>
      <c r="AY33" s="435"/>
      <c r="AZ33" s="435"/>
      <c r="BA33" s="435"/>
      <c r="BB33" s="435"/>
      <c r="BC33" s="435"/>
      <c r="BD33" s="204"/>
      <c r="BE33" s="435" t="s">
        <v>205</v>
      </c>
      <c r="BF33" s="435"/>
      <c r="BG33" s="435" t="s">
        <v>206</v>
      </c>
      <c r="BH33" s="435"/>
      <c r="BI33" s="435"/>
      <c r="BJ33" s="435"/>
      <c r="BK33" s="435"/>
      <c r="BL33" s="435"/>
      <c r="BM33" s="435"/>
      <c r="BN33" s="435"/>
      <c r="BO33" s="435"/>
      <c r="BP33" s="435"/>
      <c r="BQ33" s="435"/>
      <c r="BR33" s="435"/>
      <c r="BS33" s="435"/>
      <c r="BT33" s="435"/>
      <c r="BU33" s="435"/>
      <c r="BV33" s="204"/>
      <c r="BW33" s="470" t="s">
        <v>205</v>
      </c>
      <c r="BX33" s="470"/>
      <c r="BY33" s="435" t="s">
        <v>207</v>
      </c>
      <c r="BZ33" s="435"/>
      <c r="CA33" s="435"/>
      <c r="CB33" s="435"/>
      <c r="CC33" s="435"/>
      <c r="CD33" s="435"/>
      <c r="CE33" s="435"/>
      <c r="CF33" s="435"/>
      <c r="CG33" s="435"/>
      <c r="CH33" s="435"/>
      <c r="CI33" s="435"/>
      <c r="CJ33" s="435"/>
      <c r="CK33" s="435"/>
      <c r="CL33" s="435"/>
      <c r="CM33" s="435"/>
      <c r="CN33" s="203"/>
      <c r="CO33" s="470" t="s">
        <v>208</v>
      </c>
      <c r="CP33" s="470"/>
      <c r="CQ33" s="435" t="s">
        <v>209</v>
      </c>
      <c r="CR33" s="435"/>
      <c r="CS33" s="435"/>
      <c r="CT33" s="435"/>
      <c r="CU33" s="435"/>
      <c r="CV33" s="435"/>
      <c r="CW33" s="435"/>
      <c r="CX33" s="435"/>
      <c r="CY33" s="435"/>
      <c r="CZ33" s="435"/>
      <c r="DA33" s="435"/>
      <c r="DB33" s="435"/>
      <c r="DC33" s="435"/>
      <c r="DD33" s="435"/>
      <c r="DE33" s="435"/>
      <c r="DF33" s="203"/>
      <c r="DG33" s="635" t="s">
        <v>210</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国民健康保険事業</v>
      </c>
      <c r="X34" s="637"/>
      <c r="Y34" s="637"/>
      <c r="Z34" s="637"/>
      <c r="AA34" s="637"/>
      <c r="AB34" s="637"/>
      <c r="AC34" s="637"/>
      <c r="AD34" s="637"/>
      <c r="AE34" s="637"/>
      <c r="AF34" s="637"/>
      <c r="AG34" s="637"/>
      <c r="AH34" s="637"/>
      <c r="AI34" s="637"/>
      <c r="AJ34" s="637"/>
      <c r="AK34" s="637"/>
      <c r="AL34" s="178"/>
      <c r="AM34" s="636" t="str">
        <f>IF(AO34="","",MAX(C34:D43,U34:V43)+1)</f>
        <v/>
      </c>
      <c r="AN34" s="636"/>
      <c r="AO34" s="637"/>
      <c r="AP34" s="637"/>
      <c r="AQ34" s="637"/>
      <c r="AR34" s="637"/>
      <c r="AS34" s="637"/>
      <c r="AT34" s="637"/>
      <c r="AU34" s="637"/>
      <c r="AV34" s="637"/>
      <c r="AW34" s="637"/>
      <c r="AX34" s="637"/>
      <c r="AY34" s="637"/>
      <c r="AZ34" s="637"/>
      <c r="BA34" s="637"/>
      <c r="BB34" s="637"/>
      <c r="BC34" s="637"/>
      <c r="BD34" s="178"/>
      <c r="BE34" s="636">
        <f>IF(BG34="","",MAX(C34:D43,U34:V43,AM34:AN43)+1)</f>
        <v>6</v>
      </c>
      <c r="BF34" s="636"/>
      <c r="BG34" s="637" t="str">
        <f>IF('各会計、関係団体の財政状況及び健全化判断比率'!B31="","",'各会計、関係団体の財政状況及び健全化判断比率'!B31)</f>
        <v>簡易水道事業</v>
      </c>
      <c r="BH34" s="637"/>
      <c r="BI34" s="637"/>
      <c r="BJ34" s="637"/>
      <c r="BK34" s="637"/>
      <c r="BL34" s="637"/>
      <c r="BM34" s="637"/>
      <c r="BN34" s="637"/>
      <c r="BO34" s="637"/>
      <c r="BP34" s="637"/>
      <c r="BQ34" s="637"/>
      <c r="BR34" s="637"/>
      <c r="BS34" s="637"/>
      <c r="BT34" s="637"/>
      <c r="BU34" s="637"/>
      <c r="BV34" s="178"/>
      <c r="BW34" s="636">
        <f>IF(BY34="","",MAX(C34:D43,U34:V43,AM34:AN43,BE34:BF43)+1)</f>
        <v>11</v>
      </c>
      <c r="BX34" s="636"/>
      <c r="BY34" s="637" t="str">
        <f>IF('各会計、関係団体の財政状況及び健全化判断比率'!B68="","",'各会計、関係団体の財政状況及び健全化判断比率'!B68)</f>
        <v>鳥取県町村総合事務組合</v>
      </c>
      <c r="BZ34" s="637"/>
      <c r="CA34" s="637"/>
      <c r="CB34" s="637"/>
      <c r="CC34" s="637"/>
      <c r="CD34" s="637"/>
      <c r="CE34" s="637"/>
      <c r="CF34" s="637"/>
      <c r="CG34" s="637"/>
      <c r="CH34" s="637"/>
      <c r="CI34" s="637"/>
      <c r="CJ34" s="637"/>
      <c r="CK34" s="637"/>
      <c r="CL34" s="637"/>
      <c r="CM34" s="637"/>
      <c r="CN34" s="178"/>
      <c r="CO34" s="636">
        <f>IF(CQ34="","",MAX(C34:D43,U34:V43,AM34:AN43,BE34:BF43,BW34:BX43)+1)</f>
        <v>16</v>
      </c>
      <c r="CP34" s="636"/>
      <c r="CQ34" s="637" t="str">
        <f>IF('各会計、関係団体の財政状況及び健全化判断比率'!BS7="","",'各会計、関係団体の財政状況及び健全化判断比率'!BS7)</f>
        <v>(一財)若桜町観光開発事業団</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2">
      <c r="A35" s="178"/>
      <c r="B35" s="202"/>
      <c r="C35" s="636">
        <f>IF(E35="","",C34+1)</f>
        <v>2</v>
      </c>
      <c r="D35" s="636"/>
      <c r="E35" s="637" t="str">
        <f>IF('各会計、関係団体の財政状況及び健全化判断比率'!B8="","",'各会計、関係団体の財政状況及び健全化判断比率'!B8)</f>
        <v>住宅新築資金等貸付事業</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介護保険事業</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f t="shared" ref="BE35:BE43" si="1">IF(BG35="","",BE34+1)</f>
        <v>7</v>
      </c>
      <c r="BF35" s="636"/>
      <c r="BG35" s="637" t="str">
        <f>IF('各会計、関係団体の財政状況及び健全化判断比率'!B32="","",'各会計、関係団体の財政状況及び健全化判断比率'!B32)</f>
        <v>公共下水道事業</v>
      </c>
      <c r="BH35" s="637"/>
      <c r="BI35" s="637"/>
      <c r="BJ35" s="637"/>
      <c r="BK35" s="637"/>
      <c r="BL35" s="637"/>
      <c r="BM35" s="637"/>
      <c r="BN35" s="637"/>
      <c r="BO35" s="637"/>
      <c r="BP35" s="637"/>
      <c r="BQ35" s="637"/>
      <c r="BR35" s="637"/>
      <c r="BS35" s="637"/>
      <c r="BT35" s="637"/>
      <c r="BU35" s="637"/>
      <c r="BV35" s="178"/>
      <c r="BW35" s="636">
        <f t="shared" ref="BW35:BW43" si="2">IF(BY35="","",BW34+1)</f>
        <v>12</v>
      </c>
      <c r="BX35" s="636"/>
      <c r="BY35" s="637" t="str">
        <f>IF('各会計、関係団体の財政状況及び健全化判断比率'!B69="","",'各会計、関係団体の財政状況及び健全化判断比率'!B69)</f>
        <v>鳥取県東部広域行政管理組合(一般会計)</v>
      </c>
      <c r="BZ35" s="637"/>
      <c r="CA35" s="637"/>
      <c r="CB35" s="637"/>
      <c r="CC35" s="637"/>
      <c r="CD35" s="637"/>
      <c r="CE35" s="637"/>
      <c r="CF35" s="637"/>
      <c r="CG35" s="637"/>
      <c r="CH35" s="637"/>
      <c r="CI35" s="637"/>
      <c r="CJ35" s="637"/>
      <c r="CK35" s="637"/>
      <c r="CL35" s="637"/>
      <c r="CM35" s="637"/>
      <c r="CN35" s="178"/>
      <c r="CO35" s="636">
        <f t="shared" ref="CO35:CO43" si="3">IF(CQ35="","",CO34+1)</f>
        <v>17</v>
      </c>
      <c r="CP35" s="636"/>
      <c r="CQ35" s="637" t="str">
        <f>IF('各会計、関係団体の財政状況及び健全化判断比率'!BS8="","",'各会計、関係団体の財政状況及び健全化判断比率'!BS8)</f>
        <v>(有)若桜農林振興</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5</v>
      </c>
      <c r="V36" s="636"/>
      <c r="W36" s="637" t="str">
        <f>IF('各会計、関係団体の財政状況及び健全化判断比率'!B30="","",'各会計、関係団体の財政状況及び健全化判断比率'!B30)</f>
        <v>後期高齢者医療</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f t="shared" si="1"/>
        <v>8</v>
      </c>
      <c r="BF36" s="636"/>
      <c r="BG36" s="637" t="str">
        <f>IF('各会計、関係団体の財政状況及び健全化判断比率'!B33="","",'各会計、関係団体の財政状況及び健全化判断比率'!B33)</f>
        <v>農業集落排水事業</v>
      </c>
      <c r="BH36" s="637"/>
      <c r="BI36" s="637"/>
      <c r="BJ36" s="637"/>
      <c r="BK36" s="637"/>
      <c r="BL36" s="637"/>
      <c r="BM36" s="637"/>
      <c r="BN36" s="637"/>
      <c r="BO36" s="637"/>
      <c r="BP36" s="637"/>
      <c r="BQ36" s="637"/>
      <c r="BR36" s="637"/>
      <c r="BS36" s="637"/>
      <c r="BT36" s="637"/>
      <c r="BU36" s="637"/>
      <c r="BV36" s="178"/>
      <c r="BW36" s="636">
        <f t="shared" si="2"/>
        <v>13</v>
      </c>
      <c r="BX36" s="636"/>
      <c r="BY36" s="637" t="str">
        <f>IF('各会計、関係団体の財政状況及び健全化判断比率'!B70="","",'各会計、関係団体の財政状況及び健全化判断比率'!B70)</f>
        <v>鳥取県東部広域行政管理組合
(因幡ふるさと振興事業費特別会計)</v>
      </c>
      <c r="BZ36" s="637"/>
      <c r="CA36" s="637"/>
      <c r="CB36" s="637"/>
      <c r="CC36" s="637"/>
      <c r="CD36" s="637"/>
      <c r="CE36" s="637"/>
      <c r="CF36" s="637"/>
      <c r="CG36" s="637"/>
      <c r="CH36" s="637"/>
      <c r="CI36" s="637"/>
      <c r="CJ36" s="637"/>
      <c r="CK36" s="637"/>
      <c r="CL36" s="637"/>
      <c r="CM36" s="637"/>
      <c r="CN36" s="178"/>
      <c r="CO36" s="636">
        <f t="shared" si="3"/>
        <v>18</v>
      </c>
      <c r="CP36" s="636"/>
      <c r="CQ36" s="637" t="str">
        <f>IF('各会計、関係団体の財政状況及び健全化判断比率'!BS9="","",'各会計、関係団体の財政状況及び健全化判断比率'!BS9)</f>
        <v>若桜鉄道(株)</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f t="shared" si="1"/>
        <v>9</v>
      </c>
      <c r="BF37" s="636"/>
      <c r="BG37" s="637" t="str">
        <f>IF('各会計、関係団体の財政状況及び健全化判断比率'!B34="","",'各会計、関係団体の財政状況及び健全化判断比率'!B34)</f>
        <v>索道事業</v>
      </c>
      <c r="BH37" s="637"/>
      <c r="BI37" s="637"/>
      <c r="BJ37" s="637"/>
      <c r="BK37" s="637"/>
      <c r="BL37" s="637"/>
      <c r="BM37" s="637"/>
      <c r="BN37" s="637"/>
      <c r="BO37" s="637"/>
      <c r="BP37" s="637"/>
      <c r="BQ37" s="637"/>
      <c r="BR37" s="637"/>
      <c r="BS37" s="637"/>
      <c r="BT37" s="637"/>
      <c r="BU37" s="637"/>
      <c r="BV37" s="178"/>
      <c r="BW37" s="636">
        <f t="shared" si="2"/>
        <v>14</v>
      </c>
      <c r="BX37" s="636"/>
      <c r="BY37" s="637" t="str">
        <f>IF('各会計、関係団体の財政状況及び健全化判断比率'!B71="","",'各会計、関係団体の財政状況及び健全化判断比率'!B71)</f>
        <v>鳥取県後期高齢者医療広域連合(一般会計)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f t="shared" si="1"/>
        <v>10</v>
      </c>
      <c r="BF38" s="636"/>
      <c r="BG38" s="637" t="str">
        <f>IF('各会計、関係団体の財政状況及び健全化判断比率'!B35="","",'各会計、関係団体の財政状況及び健全化判断比率'!B35)</f>
        <v>赤松団地造成事業</v>
      </c>
      <c r="BH38" s="637"/>
      <c r="BI38" s="637"/>
      <c r="BJ38" s="637"/>
      <c r="BK38" s="637"/>
      <c r="BL38" s="637"/>
      <c r="BM38" s="637"/>
      <c r="BN38" s="637"/>
      <c r="BO38" s="637"/>
      <c r="BP38" s="637"/>
      <c r="BQ38" s="637"/>
      <c r="BR38" s="637"/>
      <c r="BS38" s="637"/>
      <c r="BT38" s="637"/>
      <c r="BU38" s="637"/>
      <c r="BV38" s="178"/>
      <c r="BW38" s="636">
        <f t="shared" si="2"/>
        <v>15</v>
      </c>
      <c r="BX38" s="636"/>
      <c r="BY38" s="637" t="str">
        <f>IF('各会計、関係団体の財政状況及び健全化判断比率'!B72="","",'各会計、関係団体の財政状況及び健全化判断比率'!B72)</f>
        <v>鳥取県後期高齢者医療広域連合(特別会計)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t="str">
        <f t="shared" si="2"/>
        <v/>
      </c>
      <c r="BX39" s="636"/>
      <c r="BY39" s="637" t="str">
        <f>IF('各会計、関係団体の財政状況及び健全化判断比率'!B73="","",'各会計、関係団体の財政状況及び健全化判断比率'!B73)</f>
        <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211</v>
      </c>
      <c r="E46" s="639" t="s">
        <v>212</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213</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214</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215</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216</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217</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218</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177" t="s">
        <v>602</v>
      </c>
    </row>
    <row r="54" spans="5:113" x14ac:dyDescent="0.2"/>
    <row r="55" spans="5:113" x14ac:dyDescent="0.2"/>
    <row r="56" spans="5:113" x14ac:dyDescent="0.2"/>
  </sheetData>
  <sheetProtection algorithmName="SHA-512" hashValue="nvKVZjOfVmXAgAi9QicOn8fCxmR0GXLiH8NpA2xn6RrgTxJwpF4OzCh2xnAEEJORJjcuKoh0jPko70bfJUkSdQ==" saltValue="3aLRk3ebnej1eDk0yD/RV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216" t="s">
        <v>571</v>
      </c>
      <c r="D34" s="1216"/>
      <c r="E34" s="1217"/>
      <c r="F34" s="32">
        <v>10.25</v>
      </c>
      <c r="G34" s="33">
        <v>7.38</v>
      </c>
      <c r="H34" s="33">
        <v>9.8000000000000007</v>
      </c>
      <c r="I34" s="33">
        <v>11.98</v>
      </c>
      <c r="J34" s="34">
        <v>9.23</v>
      </c>
      <c r="K34" s="22"/>
      <c r="L34" s="22"/>
      <c r="M34" s="22"/>
      <c r="N34" s="22"/>
      <c r="O34" s="22"/>
      <c r="P34" s="22"/>
    </row>
    <row r="35" spans="1:16" ht="39" customHeight="1" x14ac:dyDescent="0.2">
      <c r="A35" s="22"/>
      <c r="B35" s="35"/>
      <c r="C35" s="1210" t="s">
        <v>572</v>
      </c>
      <c r="D35" s="1211"/>
      <c r="E35" s="1212"/>
      <c r="F35" s="36">
        <v>1.17</v>
      </c>
      <c r="G35" s="37">
        <v>0.71</v>
      </c>
      <c r="H35" s="37">
        <v>0.66</v>
      </c>
      <c r="I35" s="37">
        <v>1.7</v>
      </c>
      <c r="J35" s="38">
        <v>2.08</v>
      </c>
      <c r="K35" s="22"/>
      <c r="L35" s="22"/>
      <c r="M35" s="22"/>
      <c r="N35" s="22"/>
      <c r="O35" s="22"/>
      <c r="P35" s="22"/>
    </row>
    <row r="36" spans="1:16" ht="39" customHeight="1" x14ac:dyDescent="0.2">
      <c r="A36" s="22"/>
      <c r="B36" s="35"/>
      <c r="C36" s="1210" t="s">
        <v>573</v>
      </c>
      <c r="D36" s="1211"/>
      <c r="E36" s="1212"/>
      <c r="F36" s="36">
        <v>0.91</v>
      </c>
      <c r="G36" s="37">
        <v>0.94</v>
      </c>
      <c r="H36" s="37">
        <v>0.95</v>
      </c>
      <c r="I36" s="37">
        <v>0.93</v>
      </c>
      <c r="J36" s="38">
        <v>0.87</v>
      </c>
      <c r="K36" s="22"/>
      <c r="L36" s="22"/>
      <c r="M36" s="22"/>
      <c r="N36" s="22"/>
      <c r="O36" s="22"/>
      <c r="P36" s="22"/>
    </row>
    <row r="37" spans="1:16" ht="39" customHeight="1" x14ac:dyDescent="0.2">
      <c r="A37" s="22"/>
      <c r="B37" s="35"/>
      <c r="C37" s="1210" t="s">
        <v>574</v>
      </c>
      <c r="D37" s="1211"/>
      <c r="E37" s="1212"/>
      <c r="F37" s="36">
        <v>1.65</v>
      </c>
      <c r="G37" s="37">
        <v>1.53</v>
      </c>
      <c r="H37" s="37">
        <v>1.02</v>
      </c>
      <c r="I37" s="37">
        <v>0.86</v>
      </c>
      <c r="J37" s="38">
        <v>0.85</v>
      </c>
      <c r="K37" s="22"/>
      <c r="L37" s="22"/>
      <c r="M37" s="22"/>
      <c r="N37" s="22"/>
      <c r="O37" s="22"/>
      <c r="P37" s="22"/>
    </row>
    <row r="38" spans="1:16" ht="39" customHeight="1" x14ac:dyDescent="0.2">
      <c r="A38" s="22"/>
      <c r="B38" s="35"/>
      <c r="C38" s="1210" t="s">
        <v>575</v>
      </c>
      <c r="D38" s="1211"/>
      <c r="E38" s="1212"/>
      <c r="F38" s="36">
        <v>0.08</v>
      </c>
      <c r="G38" s="37">
        <v>0.26</v>
      </c>
      <c r="H38" s="37">
        <v>0.33</v>
      </c>
      <c r="I38" s="37">
        <v>0.3</v>
      </c>
      <c r="J38" s="38">
        <v>0.54</v>
      </c>
      <c r="K38" s="22"/>
      <c r="L38" s="22"/>
      <c r="M38" s="22"/>
      <c r="N38" s="22"/>
      <c r="O38" s="22"/>
      <c r="P38" s="22"/>
    </row>
    <row r="39" spans="1:16" ht="39" customHeight="1" x14ac:dyDescent="0.2">
      <c r="A39" s="22"/>
      <c r="B39" s="35"/>
      <c r="C39" s="1210" t="s">
        <v>576</v>
      </c>
      <c r="D39" s="1211"/>
      <c r="E39" s="1212"/>
      <c r="F39" s="36">
        <v>0</v>
      </c>
      <c r="G39" s="37">
        <v>0</v>
      </c>
      <c r="H39" s="37">
        <v>0</v>
      </c>
      <c r="I39" s="37">
        <v>0</v>
      </c>
      <c r="J39" s="38">
        <v>0</v>
      </c>
      <c r="K39" s="22"/>
      <c r="L39" s="22"/>
      <c r="M39" s="22"/>
      <c r="N39" s="22"/>
      <c r="O39" s="22"/>
      <c r="P39" s="22"/>
    </row>
    <row r="40" spans="1:16" ht="39" customHeight="1" x14ac:dyDescent="0.2">
      <c r="A40" s="22"/>
      <c r="B40" s="35"/>
      <c r="C40" s="1210" t="s">
        <v>577</v>
      </c>
      <c r="D40" s="1211"/>
      <c r="E40" s="1212"/>
      <c r="F40" s="36">
        <v>0</v>
      </c>
      <c r="G40" s="37">
        <v>0</v>
      </c>
      <c r="H40" s="37">
        <v>0</v>
      </c>
      <c r="I40" s="37">
        <v>0</v>
      </c>
      <c r="J40" s="38">
        <v>0</v>
      </c>
      <c r="K40" s="22"/>
      <c r="L40" s="22"/>
      <c r="M40" s="22"/>
      <c r="N40" s="22"/>
      <c r="O40" s="22"/>
      <c r="P40" s="22"/>
    </row>
    <row r="41" spans="1:16" ht="39" customHeight="1" x14ac:dyDescent="0.2">
      <c r="A41" s="22"/>
      <c r="B41" s="35"/>
      <c r="C41" s="1210" t="s">
        <v>578</v>
      </c>
      <c r="D41" s="1211"/>
      <c r="E41" s="1212"/>
      <c r="F41" s="36">
        <v>0</v>
      </c>
      <c r="G41" s="37">
        <v>0</v>
      </c>
      <c r="H41" s="37">
        <v>0</v>
      </c>
      <c r="I41" s="37">
        <v>0</v>
      </c>
      <c r="J41" s="38">
        <v>0</v>
      </c>
      <c r="K41" s="22"/>
      <c r="L41" s="22"/>
      <c r="M41" s="22"/>
      <c r="N41" s="22"/>
      <c r="O41" s="22"/>
      <c r="P41" s="22"/>
    </row>
    <row r="42" spans="1:16" ht="39" customHeight="1" x14ac:dyDescent="0.2">
      <c r="A42" s="22"/>
      <c r="B42" s="39"/>
      <c r="C42" s="1210" t="s">
        <v>579</v>
      </c>
      <c r="D42" s="1211"/>
      <c r="E42" s="1212"/>
      <c r="F42" s="36" t="s">
        <v>522</v>
      </c>
      <c r="G42" s="37" t="s">
        <v>522</v>
      </c>
      <c r="H42" s="37" t="s">
        <v>522</v>
      </c>
      <c r="I42" s="37" t="s">
        <v>522</v>
      </c>
      <c r="J42" s="38" t="s">
        <v>522</v>
      </c>
      <c r="K42" s="22"/>
      <c r="L42" s="22"/>
      <c r="M42" s="22"/>
      <c r="N42" s="22"/>
      <c r="O42" s="22"/>
      <c r="P42" s="22"/>
    </row>
    <row r="43" spans="1:16" ht="39" customHeight="1" thickBot="1" x14ac:dyDescent="0.25">
      <c r="A43" s="22"/>
      <c r="B43" s="40"/>
      <c r="C43" s="1213" t="s">
        <v>580</v>
      </c>
      <c r="D43" s="1214"/>
      <c r="E43" s="1215"/>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T0WTzYSkZTAXz8fV5UpX3sub9mvcpg9oDTi+RWRQip9kIRg5Z3SjhGzsghm0CFgdVUuIvOJf4fvSHt9eiPfLww==" saltValue="Z8Uqc2fg4MJiywuJdson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218" t="s">
        <v>11</v>
      </c>
      <c r="C45" s="1219"/>
      <c r="D45" s="58"/>
      <c r="E45" s="1224" t="s">
        <v>12</v>
      </c>
      <c r="F45" s="1224"/>
      <c r="G45" s="1224"/>
      <c r="H45" s="1224"/>
      <c r="I45" s="1224"/>
      <c r="J45" s="1225"/>
      <c r="K45" s="59">
        <v>328</v>
      </c>
      <c r="L45" s="60">
        <v>335</v>
      </c>
      <c r="M45" s="60">
        <v>351</v>
      </c>
      <c r="N45" s="60">
        <v>334</v>
      </c>
      <c r="O45" s="61">
        <v>398</v>
      </c>
      <c r="P45" s="48"/>
      <c r="Q45" s="48"/>
      <c r="R45" s="48"/>
      <c r="S45" s="48"/>
      <c r="T45" s="48"/>
      <c r="U45" s="48"/>
    </row>
    <row r="46" spans="1:21" ht="30.75" customHeight="1" x14ac:dyDescent="0.2">
      <c r="A46" s="48"/>
      <c r="B46" s="1220"/>
      <c r="C46" s="1221"/>
      <c r="D46" s="62"/>
      <c r="E46" s="1226" t="s">
        <v>13</v>
      </c>
      <c r="F46" s="1226"/>
      <c r="G46" s="1226"/>
      <c r="H46" s="1226"/>
      <c r="I46" s="1226"/>
      <c r="J46" s="1227"/>
      <c r="K46" s="63" t="s">
        <v>522</v>
      </c>
      <c r="L46" s="64" t="s">
        <v>522</v>
      </c>
      <c r="M46" s="64" t="s">
        <v>522</v>
      </c>
      <c r="N46" s="64" t="s">
        <v>522</v>
      </c>
      <c r="O46" s="65" t="s">
        <v>522</v>
      </c>
      <c r="P46" s="48"/>
      <c r="Q46" s="48"/>
      <c r="R46" s="48"/>
      <c r="S46" s="48"/>
      <c r="T46" s="48"/>
      <c r="U46" s="48"/>
    </row>
    <row r="47" spans="1:21" ht="30.75" customHeight="1" x14ac:dyDescent="0.2">
      <c r="A47" s="48"/>
      <c r="B47" s="1220"/>
      <c r="C47" s="1221"/>
      <c r="D47" s="62"/>
      <c r="E47" s="1226" t="s">
        <v>14</v>
      </c>
      <c r="F47" s="1226"/>
      <c r="G47" s="1226"/>
      <c r="H47" s="1226"/>
      <c r="I47" s="1226"/>
      <c r="J47" s="1227"/>
      <c r="K47" s="63" t="s">
        <v>522</v>
      </c>
      <c r="L47" s="64" t="s">
        <v>522</v>
      </c>
      <c r="M47" s="64" t="s">
        <v>522</v>
      </c>
      <c r="N47" s="64" t="s">
        <v>522</v>
      </c>
      <c r="O47" s="65" t="s">
        <v>522</v>
      </c>
      <c r="P47" s="48"/>
      <c r="Q47" s="48"/>
      <c r="R47" s="48"/>
      <c r="S47" s="48"/>
      <c r="T47" s="48"/>
      <c r="U47" s="48"/>
    </row>
    <row r="48" spans="1:21" ht="30.75" customHeight="1" x14ac:dyDescent="0.2">
      <c r="A48" s="48"/>
      <c r="B48" s="1220"/>
      <c r="C48" s="1221"/>
      <c r="D48" s="62"/>
      <c r="E48" s="1226" t="s">
        <v>15</v>
      </c>
      <c r="F48" s="1226"/>
      <c r="G48" s="1226"/>
      <c r="H48" s="1226"/>
      <c r="I48" s="1226"/>
      <c r="J48" s="1227"/>
      <c r="K48" s="63">
        <v>147</v>
      </c>
      <c r="L48" s="64">
        <v>141</v>
      </c>
      <c r="M48" s="64">
        <v>140</v>
      </c>
      <c r="N48" s="64">
        <v>142</v>
      </c>
      <c r="O48" s="65">
        <v>149</v>
      </c>
      <c r="P48" s="48"/>
      <c r="Q48" s="48"/>
      <c r="R48" s="48"/>
      <c r="S48" s="48"/>
      <c r="T48" s="48"/>
      <c r="U48" s="48"/>
    </row>
    <row r="49" spans="1:21" ht="30.75" customHeight="1" x14ac:dyDescent="0.2">
      <c r="A49" s="48"/>
      <c r="B49" s="1220"/>
      <c r="C49" s="1221"/>
      <c r="D49" s="62"/>
      <c r="E49" s="1226" t="s">
        <v>16</v>
      </c>
      <c r="F49" s="1226"/>
      <c r="G49" s="1226"/>
      <c r="H49" s="1226"/>
      <c r="I49" s="1226"/>
      <c r="J49" s="1227"/>
      <c r="K49" s="63">
        <v>3</v>
      </c>
      <c r="L49" s="64">
        <v>4</v>
      </c>
      <c r="M49" s="64">
        <v>3</v>
      </c>
      <c r="N49" s="64">
        <v>3</v>
      </c>
      <c r="O49" s="65">
        <v>3</v>
      </c>
      <c r="P49" s="48"/>
      <c r="Q49" s="48"/>
      <c r="R49" s="48"/>
      <c r="S49" s="48"/>
      <c r="T49" s="48"/>
      <c r="U49" s="48"/>
    </row>
    <row r="50" spans="1:21" ht="30.75" customHeight="1" x14ac:dyDescent="0.2">
      <c r="A50" s="48"/>
      <c r="B50" s="1220"/>
      <c r="C50" s="1221"/>
      <c r="D50" s="62"/>
      <c r="E50" s="1226" t="s">
        <v>17</v>
      </c>
      <c r="F50" s="1226"/>
      <c r="G50" s="1226"/>
      <c r="H50" s="1226"/>
      <c r="I50" s="1226"/>
      <c r="J50" s="1227"/>
      <c r="K50" s="63" t="s">
        <v>522</v>
      </c>
      <c r="L50" s="64" t="s">
        <v>522</v>
      </c>
      <c r="M50" s="64" t="s">
        <v>522</v>
      </c>
      <c r="N50" s="64" t="s">
        <v>522</v>
      </c>
      <c r="O50" s="65" t="s">
        <v>522</v>
      </c>
      <c r="P50" s="48"/>
      <c r="Q50" s="48"/>
      <c r="R50" s="48"/>
      <c r="S50" s="48"/>
      <c r="T50" s="48"/>
      <c r="U50" s="48"/>
    </row>
    <row r="51" spans="1:21" ht="30.75" customHeight="1" x14ac:dyDescent="0.2">
      <c r="A51" s="48"/>
      <c r="B51" s="1222"/>
      <c r="C51" s="1223"/>
      <c r="D51" s="66"/>
      <c r="E51" s="1226" t="s">
        <v>18</v>
      </c>
      <c r="F51" s="1226"/>
      <c r="G51" s="1226"/>
      <c r="H51" s="1226"/>
      <c r="I51" s="1226"/>
      <c r="J51" s="1227"/>
      <c r="K51" s="63">
        <v>0</v>
      </c>
      <c r="L51" s="64" t="s">
        <v>522</v>
      </c>
      <c r="M51" s="64">
        <v>0</v>
      </c>
      <c r="N51" s="64">
        <v>0</v>
      </c>
      <c r="O51" s="65">
        <v>0</v>
      </c>
      <c r="P51" s="48"/>
      <c r="Q51" s="48"/>
      <c r="R51" s="48"/>
      <c r="S51" s="48"/>
      <c r="T51" s="48"/>
      <c r="U51" s="48"/>
    </row>
    <row r="52" spans="1:21" ht="30.75" customHeight="1" x14ac:dyDescent="0.2">
      <c r="A52" s="48"/>
      <c r="B52" s="1228" t="s">
        <v>19</v>
      </c>
      <c r="C52" s="1229"/>
      <c r="D52" s="66"/>
      <c r="E52" s="1226" t="s">
        <v>20</v>
      </c>
      <c r="F52" s="1226"/>
      <c r="G52" s="1226"/>
      <c r="H52" s="1226"/>
      <c r="I52" s="1226"/>
      <c r="J52" s="1227"/>
      <c r="K52" s="63">
        <v>362</v>
      </c>
      <c r="L52" s="64">
        <v>355</v>
      </c>
      <c r="M52" s="64">
        <v>372</v>
      </c>
      <c r="N52" s="64">
        <v>357</v>
      </c>
      <c r="O52" s="65">
        <v>378</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116</v>
      </c>
      <c r="L53" s="69">
        <v>125</v>
      </c>
      <c r="M53" s="69">
        <v>122</v>
      </c>
      <c r="N53" s="69">
        <v>122</v>
      </c>
      <c r="O53" s="70">
        <v>172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5">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2">
      <c r="B57" s="1234" t="s">
        <v>25</v>
      </c>
      <c r="C57" s="1235"/>
      <c r="D57" s="1238" t="s">
        <v>26</v>
      </c>
      <c r="E57" s="1239"/>
      <c r="F57" s="1239"/>
      <c r="G57" s="1239"/>
      <c r="H57" s="1239"/>
      <c r="I57" s="1239"/>
      <c r="J57" s="1240"/>
      <c r="K57" s="83"/>
      <c r="L57" s="84"/>
      <c r="M57" s="84"/>
      <c r="N57" s="84"/>
      <c r="O57" s="85"/>
    </row>
    <row r="58" spans="1:21" ht="31.5" customHeight="1" thickBot="1" x14ac:dyDescent="0.25">
      <c r="B58" s="1236"/>
      <c r="C58" s="1237"/>
      <c r="D58" s="1241" t="s">
        <v>27</v>
      </c>
      <c r="E58" s="1242"/>
      <c r="F58" s="1242"/>
      <c r="G58" s="1242"/>
      <c r="H58" s="1242"/>
      <c r="I58" s="1242"/>
      <c r="J58" s="1243"/>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qPuj0j02KylHlYlfzRjfEoyw17Q8fLXsqKw7HyYpjsYx2FX+R0Hzp+9w7JUOvrTXDc8Hij4IzA9oE+Gg2HtXg==" saltValue="dj4tYr85TjJcMMJxOlLNv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564</v>
      </c>
      <c r="J40" s="100" t="s">
        <v>565</v>
      </c>
      <c r="K40" s="100" t="s">
        <v>566</v>
      </c>
      <c r="L40" s="100" t="s">
        <v>567</v>
      </c>
      <c r="M40" s="101" t="s">
        <v>568</v>
      </c>
    </row>
    <row r="41" spans="2:13" ht="27.75" customHeight="1" x14ac:dyDescent="0.2">
      <c r="B41" s="1244" t="s">
        <v>30</v>
      </c>
      <c r="C41" s="1245"/>
      <c r="D41" s="102"/>
      <c r="E41" s="1250" t="s">
        <v>31</v>
      </c>
      <c r="F41" s="1250"/>
      <c r="G41" s="1250"/>
      <c r="H41" s="1251"/>
      <c r="I41" s="351">
        <v>3346</v>
      </c>
      <c r="J41" s="352">
        <v>3674</v>
      </c>
      <c r="K41" s="352">
        <v>3800</v>
      </c>
      <c r="L41" s="352">
        <v>4068</v>
      </c>
      <c r="M41" s="353">
        <v>4196</v>
      </c>
    </row>
    <row r="42" spans="2:13" ht="27.75" customHeight="1" x14ac:dyDescent="0.2">
      <c r="B42" s="1246"/>
      <c r="C42" s="1247"/>
      <c r="D42" s="103"/>
      <c r="E42" s="1252" t="s">
        <v>32</v>
      </c>
      <c r="F42" s="1252"/>
      <c r="G42" s="1252"/>
      <c r="H42" s="1253"/>
      <c r="I42" s="354" t="s">
        <v>522</v>
      </c>
      <c r="J42" s="355" t="s">
        <v>522</v>
      </c>
      <c r="K42" s="355" t="s">
        <v>522</v>
      </c>
      <c r="L42" s="355" t="s">
        <v>522</v>
      </c>
      <c r="M42" s="356" t="s">
        <v>522</v>
      </c>
    </row>
    <row r="43" spans="2:13" ht="27.75" customHeight="1" x14ac:dyDescent="0.2">
      <c r="B43" s="1246"/>
      <c r="C43" s="1247"/>
      <c r="D43" s="103"/>
      <c r="E43" s="1252" t="s">
        <v>33</v>
      </c>
      <c r="F43" s="1252"/>
      <c r="G43" s="1252"/>
      <c r="H43" s="1253"/>
      <c r="I43" s="354">
        <v>1494</v>
      </c>
      <c r="J43" s="355">
        <v>1532</v>
      </c>
      <c r="K43" s="355">
        <v>1483</v>
      </c>
      <c r="L43" s="355">
        <v>1604</v>
      </c>
      <c r="M43" s="356">
        <v>1529</v>
      </c>
    </row>
    <row r="44" spans="2:13" ht="27.75" customHeight="1" x14ac:dyDescent="0.2">
      <c r="B44" s="1246"/>
      <c r="C44" s="1247"/>
      <c r="D44" s="103"/>
      <c r="E44" s="1252" t="s">
        <v>34</v>
      </c>
      <c r="F44" s="1252"/>
      <c r="G44" s="1252"/>
      <c r="H44" s="1253"/>
      <c r="I44" s="354">
        <v>35</v>
      </c>
      <c r="J44" s="355">
        <v>32</v>
      </c>
      <c r="K44" s="355">
        <v>38</v>
      </c>
      <c r="L44" s="355">
        <v>36</v>
      </c>
      <c r="M44" s="356">
        <v>33</v>
      </c>
    </row>
    <row r="45" spans="2:13" ht="27.75" customHeight="1" x14ac:dyDescent="0.2">
      <c r="B45" s="1246"/>
      <c r="C45" s="1247"/>
      <c r="D45" s="103"/>
      <c r="E45" s="1252" t="s">
        <v>35</v>
      </c>
      <c r="F45" s="1252"/>
      <c r="G45" s="1252"/>
      <c r="H45" s="1253"/>
      <c r="I45" s="354">
        <v>500</v>
      </c>
      <c r="J45" s="355">
        <v>463</v>
      </c>
      <c r="K45" s="355">
        <v>435</v>
      </c>
      <c r="L45" s="355">
        <v>430</v>
      </c>
      <c r="M45" s="356">
        <v>426</v>
      </c>
    </row>
    <row r="46" spans="2:13" ht="27.75" customHeight="1" x14ac:dyDescent="0.2">
      <c r="B46" s="1246"/>
      <c r="C46" s="1247"/>
      <c r="D46" s="104"/>
      <c r="E46" s="1252" t="s">
        <v>36</v>
      </c>
      <c r="F46" s="1252"/>
      <c r="G46" s="1252"/>
      <c r="H46" s="1253"/>
      <c r="I46" s="354" t="s">
        <v>522</v>
      </c>
      <c r="J46" s="355" t="s">
        <v>522</v>
      </c>
      <c r="K46" s="355" t="s">
        <v>522</v>
      </c>
      <c r="L46" s="355" t="s">
        <v>522</v>
      </c>
      <c r="M46" s="356" t="s">
        <v>522</v>
      </c>
    </row>
    <row r="47" spans="2:13" ht="27.75" customHeight="1" x14ac:dyDescent="0.2">
      <c r="B47" s="1246"/>
      <c r="C47" s="1247"/>
      <c r="D47" s="105"/>
      <c r="E47" s="1254" t="s">
        <v>37</v>
      </c>
      <c r="F47" s="1255"/>
      <c r="G47" s="1255"/>
      <c r="H47" s="1256"/>
      <c r="I47" s="354" t="s">
        <v>522</v>
      </c>
      <c r="J47" s="355" t="s">
        <v>522</v>
      </c>
      <c r="K47" s="355" t="s">
        <v>522</v>
      </c>
      <c r="L47" s="355" t="s">
        <v>522</v>
      </c>
      <c r="M47" s="356" t="s">
        <v>522</v>
      </c>
    </row>
    <row r="48" spans="2:13" ht="27.75" customHeight="1" x14ac:dyDescent="0.2">
      <c r="B48" s="1246"/>
      <c r="C48" s="1247"/>
      <c r="D48" s="103"/>
      <c r="E48" s="1252" t="s">
        <v>38</v>
      </c>
      <c r="F48" s="1252"/>
      <c r="G48" s="1252"/>
      <c r="H48" s="1253"/>
      <c r="I48" s="354" t="s">
        <v>522</v>
      </c>
      <c r="J48" s="355" t="s">
        <v>522</v>
      </c>
      <c r="K48" s="355" t="s">
        <v>522</v>
      </c>
      <c r="L48" s="355" t="s">
        <v>522</v>
      </c>
      <c r="M48" s="356" t="s">
        <v>522</v>
      </c>
    </row>
    <row r="49" spans="2:13" ht="27.75" customHeight="1" x14ac:dyDescent="0.2">
      <c r="B49" s="1248"/>
      <c r="C49" s="1249"/>
      <c r="D49" s="103"/>
      <c r="E49" s="1252" t="s">
        <v>39</v>
      </c>
      <c r="F49" s="1252"/>
      <c r="G49" s="1252"/>
      <c r="H49" s="1253"/>
      <c r="I49" s="354" t="s">
        <v>522</v>
      </c>
      <c r="J49" s="355" t="s">
        <v>522</v>
      </c>
      <c r="K49" s="355" t="s">
        <v>522</v>
      </c>
      <c r="L49" s="355" t="s">
        <v>522</v>
      </c>
      <c r="M49" s="356" t="s">
        <v>522</v>
      </c>
    </row>
    <row r="50" spans="2:13" ht="27.75" customHeight="1" x14ac:dyDescent="0.2">
      <c r="B50" s="1257" t="s">
        <v>40</v>
      </c>
      <c r="C50" s="1258"/>
      <c r="D50" s="106"/>
      <c r="E50" s="1252" t="s">
        <v>41</v>
      </c>
      <c r="F50" s="1252"/>
      <c r="G50" s="1252"/>
      <c r="H50" s="1253"/>
      <c r="I50" s="354">
        <v>2064</v>
      </c>
      <c r="J50" s="355">
        <v>2111</v>
      </c>
      <c r="K50" s="355">
        <v>2034</v>
      </c>
      <c r="L50" s="355">
        <v>2031</v>
      </c>
      <c r="M50" s="356">
        <v>2315</v>
      </c>
    </row>
    <row r="51" spans="2:13" ht="27.75" customHeight="1" x14ac:dyDescent="0.2">
      <c r="B51" s="1246"/>
      <c r="C51" s="1247"/>
      <c r="D51" s="103"/>
      <c r="E51" s="1252" t="s">
        <v>42</v>
      </c>
      <c r="F51" s="1252"/>
      <c r="G51" s="1252"/>
      <c r="H51" s="1253"/>
      <c r="I51" s="354">
        <v>19</v>
      </c>
      <c r="J51" s="355" t="s">
        <v>522</v>
      </c>
      <c r="K51" s="355">
        <v>67</v>
      </c>
      <c r="L51" s="355">
        <v>57</v>
      </c>
      <c r="M51" s="356">
        <v>50</v>
      </c>
    </row>
    <row r="52" spans="2:13" ht="27.75" customHeight="1" x14ac:dyDescent="0.2">
      <c r="B52" s="1248"/>
      <c r="C52" s="1249"/>
      <c r="D52" s="103"/>
      <c r="E52" s="1252" t="s">
        <v>43</v>
      </c>
      <c r="F52" s="1252"/>
      <c r="G52" s="1252"/>
      <c r="H52" s="1253"/>
      <c r="I52" s="354">
        <v>3361</v>
      </c>
      <c r="J52" s="355">
        <v>3584</v>
      </c>
      <c r="K52" s="355">
        <v>3721</v>
      </c>
      <c r="L52" s="355">
        <v>3706</v>
      </c>
      <c r="M52" s="356">
        <v>3975</v>
      </c>
    </row>
    <row r="53" spans="2:13" ht="27.75" customHeight="1" thickBot="1" x14ac:dyDescent="0.25">
      <c r="B53" s="1259" t="s">
        <v>44</v>
      </c>
      <c r="C53" s="1260"/>
      <c r="D53" s="107"/>
      <c r="E53" s="1261" t="s">
        <v>45</v>
      </c>
      <c r="F53" s="1261"/>
      <c r="G53" s="1261"/>
      <c r="H53" s="1262"/>
      <c r="I53" s="357">
        <v>-68</v>
      </c>
      <c r="J53" s="358">
        <v>5</v>
      </c>
      <c r="K53" s="358">
        <v>-67</v>
      </c>
      <c r="L53" s="358">
        <v>344</v>
      </c>
      <c r="M53" s="359">
        <v>-156</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ZjcTJxPqxQpLCLaPUJnjSt3AlKW4IICA296QaKYtfI+PnpOo4mEDJ0fDrsKb7zf+5nLeF6HQZwAQyA6ZGjXD6g==" saltValue="KgUF9B/aQZotw9+/dF+dK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566</v>
      </c>
      <c r="G54" s="116" t="s">
        <v>567</v>
      </c>
      <c r="H54" s="117" t="s">
        <v>568</v>
      </c>
    </row>
    <row r="55" spans="2:8" ht="52.5" customHeight="1" x14ac:dyDescent="0.2">
      <c r="B55" s="118"/>
      <c r="C55" s="1271" t="s">
        <v>48</v>
      </c>
      <c r="D55" s="1271"/>
      <c r="E55" s="1272"/>
      <c r="F55" s="119">
        <v>1069</v>
      </c>
      <c r="G55" s="119">
        <v>1012</v>
      </c>
      <c r="H55" s="120">
        <v>1251</v>
      </c>
    </row>
    <row r="56" spans="2:8" ht="52.5" customHeight="1" x14ac:dyDescent="0.2">
      <c r="B56" s="121"/>
      <c r="C56" s="1273" t="s">
        <v>49</v>
      </c>
      <c r="D56" s="1273"/>
      <c r="E56" s="1274"/>
      <c r="F56" s="122">
        <v>135</v>
      </c>
      <c r="G56" s="122">
        <v>135</v>
      </c>
      <c r="H56" s="123">
        <v>135</v>
      </c>
    </row>
    <row r="57" spans="2:8" ht="53.25" customHeight="1" x14ac:dyDescent="0.2">
      <c r="B57" s="121"/>
      <c r="C57" s="1275" t="s">
        <v>50</v>
      </c>
      <c r="D57" s="1275"/>
      <c r="E57" s="1276"/>
      <c r="F57" s="124">
        <v>632</v>
      </c>
      <c r="G57" s="124">
        <v>672</v>
      </c>
      <c r="H57" s="125">
        <v>695</v>
      </c>
    </row>
    <row r="58" spans="2:8" ht="45.75" customHeight="1" x14ac:dyDescent="0.2">
      <c r="B58" s="126"/>
      <c r="C58" s="1263" t="s">
        <v>598</v>
      </c>
      <c r="D58" s="1264"/>
      <c r="E58" s="1265"/>
      <c r="F58" s="127">
        <v>183</v>
      </c>
      <c r="G58" s="127">
        <v>183</v>
      </c>
      <c r="H58" s="128">
        <v>184</v>
      </c>
    </row>
    <row r="59" spans="2:8" ht="45.75" customHeight="1" x14ac:dyDescent="0.2">
      <c r="B59" s="126"/>
      <c r="C59" s="1263" t="s">
        <v>599</v>
      </c>
      <c r="D59" s="1264"/>
      <c r="E59" s="1265"/>
      <c r="F59" s="127">
        <v>142</v>
      </c>
      <c r="G59" s="127">
        <v>143</v>
      </c>
      <c r="H59" s="128">
        <v>143</v>
      </c>
    </row>
    <row r="60" spans="2:8" ht="45.75" customHeight="1" x14ac:dyDescent="0.2">
      <c r="B60" s="126"/>
      <c r="C60" s="1263" t="s">
        <v>600</v>
      </c>
      <c r="D60" s="1264"/>
      <c r="E60" s="1265"/>
      <c r="F60" s="127">
        <v>116</v>
      </c>
      <c r="G60" s="127">
        <v>116</v>
      </c>
      <c r="H60" s="128">
        <v>116</v>
      </c>
    </row>
    <row r="61" spans="2:8" ht="45.75" customHeight="1" x14ac:dyDescent="0.2">
      <c r="B61" s="126"/>
      <c r="C61" s="1263" t="s">
        <v>597</v>
      </c>
      <c r="D61" s="1264"/>
      <c r="E61" s="1265"/>
      <c r="F61" s="127">
        <v>40</v>
      </c>
      <c r="G61" s="127">
        <v>62</v>
      </c>
      <c r="H61" s="128">
        <v>73</v>
      </c>
    </row>
    <row r="62" spans="2:8" ht="45.75" customHeight="1" thickBot="1" x14ac:dyDescent="0.25">
      <c r="B62" s="129"/>
      <c r="C62" s="1266" t="s">
        <v>601</v>
      </c>
      <c r="D62" s="1267"/>
      <c r="E62" s="1268"/>
      <c r="F62" s="130">
        <v>70</v>
      </c>
      <c r="G62" s="130">
        <v>70</v>
      </c>
      <c r="H62" s="131">
        <v>70</v>
      </c>
    </row>
    <row r="63" spans="2:8" ht="52.5" customHeight="1" thickBot="1" x14ac:dyDescent="0.25">
      <c r="B63" s="132"/>
      <c r="C63" s="1269" t="s">
        <v>51</v>
      </c>
      <c r="D63" s="1269"/>
      <c r="E63" s="1270"/>
      <c r="F63" s="133">
        <v>1836</v>
      </c>
      <c r="G63" s="133">
        <v>1819</v>
      </c>
      <c r="H63" s="134">
        <v>2081</v>
      </c>
    </row>
    <row r="64" spans="2:8" ht="13.2" x14ac:dyDescent="0.2"/>
  </sheetData>
  <sheetProtection algorithmName="SHA-512" hashValue="md2H9HFl+mgyLkfSIROz9nwoLuC6eDFJjHXdM4KyGeHZUp+aaUCBWIlsHzgR+K/8zdrvOdsGyQduyDkLTPy3fg==" saltValue="6RkEiotLncFhaC7nglp2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55" zoomScaleNormal="55" zoomScaleSheetLayoutView="55" workbookViewId="0"/>
  </sheetViews>
  <sheetFormatPr defaultColWidth="0" defaultRowHeight="0" customHeight="1" zeroHeight="1" x14ac:dyDescent="0.2"/>
  <cols>
    <col min="1" max="1" width="6.33203125" style="367" customWidth="1"/>
    <col min="2" max="107" width="2.44140625" style="367" customWidth="1"/>
    <col min="108" max="108" width="6.109375" style="369" customWidth="1"/>
    <col min="109" max="109" width="5.88671875" style="368" customWidth="1"/>
    <col min="110" max="16384" width="8.6640625" style="367" hidden="1"/>
  </cols>
  <sheetData>
    <row r="1" spans="1:109" ht="42.75" customHeight="1" x14ac:dyDescent="0.2">
      <c r="A1" s="402"/>
      <c r="B1" s="401"/>
      <c r="DD1" s="367"/>
      <c r="DE1" s="367"/>
    </row>
    <row r="2" spans="1:109" ht="25.5" customHeight="1" x14ac:dyDescent="0.2">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x14ac:dyDescent="0.2">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55" customFormat="1" ht="13.2" x14ac:dyDescent="0.2">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55" customFormat="1" ht="13.2" x14ac:dyDescent="0.2">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55" customFormat="1" ht="13.2" x14ac:dyDescent="0.2">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55" customFormat="1" ht="13.2" x14ac:dyDescent="0.2">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55" customFormat="1" ht="13.2" x14ac:dyDescent="0.2">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55" customFormat="1" ht="13.2" x14ac:dyDescent="0.2">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55" customFormat="1" ht="13.2" x14ac:dyDescent="0.2">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55" customFormat="1" ht="13.2" x14ac:dyDescent="0.2">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55" customFormat="1" ht="13.2" x14ac:dyDescent="0.2">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55" customFormat="1" ht="13.2" x14ac:dyDescent="0.2">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55" customFormat="1" ht="13.2" x14ac:dyDescent="0.2">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55" customFormat="1" ht="13.2" x14ac:dyDescent="0.2">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55" customFormat="1" ht="13.2" x14ac:dyDescent="0.2">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55" customFormat="1" ht="13.2" x14ac:dyDescent="0.2">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55" customFormat="1" ht="13.2" x14ac:dyDescent="0.2">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2" x14ac:dyDescent="0.2">
      <c r="DD19" s="367"/>
      <c r="DE19" s="367"/>
    </row>
    <row r="20" spans="1:109" ht="13.2" x14ac:dyDescent="0.2">
      <c r="DD20" s="367"/>
      <c r="DE20" s="367"/>
    </row>
    <row r="21" spans="1:109" ht="17.25" customHeight="1" x14ac:dyDescent="0.2">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x14ac:dyDescent="0.2">
      <c r="B22" s="368"/>
    </row>
    <row r="23" spans="1:109" ht="13.2" x14ac:dyDescent="0.2">
      <c r="B23" s="368"/>
    </row>
    <row r="24" spans="1:109" ht="13.2" x14ac:dyDescent="0.2">
      <c r="B24" s="368"/>
    </row>
    <row r="25" spans="1:109" ht="13.2" x14ac:dyDescent="0.2">
      <c r="B25" s="368"/>
    </row>
    <row r="26" spans="1:109" ht="13.2" x14ac:dyDescent="0.2">
      <c r="B26" s="368"/>
    </row>
    <row r="27" spans="1:109" ht="13.2" x14ac:dyDescent="0.2">
      <c r="B27" s="368"/>
    </row>
    <row r="28" spans="1:109" ht="13.2" x14ac:dyDescent="0.2">
      <c r="B28" s="368"/>
    </row>
    <row r="29" spans="1:109" ht="13.2" x14ac:dyDescent="0.2">
      <c r="B29" s="368"/>
    </row>
    <row r="30" spans="1:109" ht="13.2" x14ac:dyDescent="0.2">
      <c r="B30" s="368"/>
    </row>
    <row r="31" spans="1:109" ht="13.2" x14ac:dyDescent="0.2">
      <c r="B31" s="368"/>
    </row>
    <row r="32" spans="1:109" ht="13.2" x14ac:dyDescent="0.2">
      <c r="B32" s="368"/>
    </row>
    <row r="33" spans="2:109" ht="13.2" x14ac:dyDescent="0.2">
      <c r="B33" s="368"/>
    </row>
    <row r="34" spans="2:109" ht="13.2" x14ac:dyDescent="0.2">
      <c r="B34" s="368"/>
    </row>
    <row r="35" spans="2:109" ht="13.2" x14ac:dyDescent="0.2">
      <c r="B35" s="368"/>
    </row>
    <row r="36" spans="2:109" ht="13.2" x14ac:dyDescent="0.2">
      <c r="B36" s="368"/>
    </row>
    <row r="37" spans="2:109" ht="13.2" x14ac:dyDescent="0.2">
      <c r="B37" s="368"/>
    </row>
    <row r="38" spans="2:109" ht="13.2" x14ac:dyDescent="0.2">
      <c r="B38" s="368"/>
    </row>
    <row r="39" spans="2:109" ht="13.2" x14ac:dyDescent="0.2">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2" x14ac:dyDescent="0.2">
      <c r="B40" s="387"/>
      <c r="DD40" s="387"/>
      <c r="DE40" s="367"/>
    </row>
    <row r="41" spans="2:109" ht="16.2" x14ac:dyDescent="0.2">
      <c r="B41" s="397" t="s">
        <v>611</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2" x14ac:dyDescent="0.2">
      <c r="B42" s="368"/>
      <c r="G42" s="383"/>
      <c r="I42" s="382"/>
      <c r="J42" s="382"/>
      <c r="K42" s="382"/>
      <c r="AM42" s="383"/>
      <c r="AN42" s="383" t="s">
        <v>608</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x14ac:dyDescent="0.2">
      <c r="B43" s="368"/>
      <c r="AN43" s="1290" t="s">
        <v>612</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ht="13.2" x14ac:dyDescent="0.2">
      <c r="B44" s="368"/>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ht="13.2" x14ac:dyDescent="0.2">
      <c r="B45" s="368"/>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ht="13.2" x14ac:dyDescent="0.2">
      <c r="B46" s="368"/>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ht="13.2" x14ac:dyDescent="0.2">
      <c r="B47" s="368"/>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ht="13.2" x14ac:dyDescent="0.2">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2" x14ac:dyDescent="0.2">
      <c r="B49" s="368"/>
      <c r="AN49" s="367" t="s">
        <v>607</v>
      </c>
    </row>
    <row r="50" spans="1:109" ht="13.2" x14ac:dyDescent="0.2">
      <c r="B50" s="368"/>
      <c r="G50" s="1282"/>
      <c r="H50" s="1282"/>
      <c r="I50" s="1282"/>
      <c r="J50" s="1282"/>
      <c r="K50" s="376"/>
      <c r="L50" s="376"/>
      <c r="M50" s="375"/>
      <c r="N50" s="37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79" t="s">
        <v>564</v>
      </c>
      <c r="BQ50" s="1279"/>
      <c r="BR50" s="1279"/>
      <c r="BS50" s="1279"/>
      <c r="BT50" s="1279"/>
      <c r="BU50" s="1279"/>
      <c r="BV50" s="1279"/>
      <c r="BW50" s="1279"/>
      <c r="BX50" s="1279" t="s">
        <v>565</v>
      </c>
      <c r="BY50" s="1279"/>
      <c r="BZ50" s="1279"/>
      <c r="CA50" s="1279"/>
      <c r="CB50" s="1279"/>
      <c r="CC50" s="1279"/>
      <c r="CD50" s="1279"/>
      <c r="CE50" s="1279"/>
      <c r="CF50" s="1279" t="s">
        <v>566</v>
      </c>
      <c r="CG50" s="1279"/>
      <c r="CH50" s="1279"/>
      <c r="CI50" s="1279"/>
      <c r="CJ50" s="1279"/>
      <c r="CK50" s="1279"/>
      <c r="CL50" s="1279"/>
      <c r="CM50" s="1279"/>
      <c r="CN50" s="1279" t="s">
        <v>567</v>
      </c>
      <c r="CO50" s="1279"/>
      <c r="CP50" s="1279"/>
      <c r="CQ50" s="1279"/>
      <c r="CR50" s="1279"/>
      <c r="CS50" s="1279"/>
      <c r="CT50" s="1279"/>
      <c r="CU50" s="1279"/>
      <c r="CV50" s="1279" t="s">
        <v>568</v>
      </c>
      <c r="CW50" s="1279"/>
      <c r="CX50" s="1279"/>
      <c r="CY50" s="1279"/>
      <c r="CZ50" s="1279"/>
      <c r="DA50" s="1279"/>
      <c r="DB50" s="1279"/>
      <c r="DC50" s="1279"/>
    </row>
    <row r="51" spans="1:109" ht="13.5" customHeight="1" x14ac:dyDescent="0.2">
      <c r="B51" s="368"/>
      <c r="G51" s="1288"/>
      <c r="H51" s="1288"/>
      <c r="I51" s="1289"/>
      <c r="J51" s="1289"/>
      <c r="K51" s="1281"/>
      <c r="L51" s="1281"/>
      <c r="M51" s="1281"/>
      <c r="N51" s="1281"/>
      <c r="AM51" s="374"/>
      <c r="AN51" s="1280" t="s">
        <v>606</v>
      </c>
      <c r="AO51" s="1280"/>
      <c r="AP51" s="1280"/>
      <c r="AQ51" s="1280"/>
      <c r="AR51" s="1280"/>
      <c r="AS51" s="1280"/>
      <c r="AT51" s="1280"/>
      <c r="AU51" s="1280"/>
      <c r="AV51" s="1280"/>
      <c r="AW51" s="1280"/>
      <c r="AX51" s="1280"/>
      <c r="AY51" s="1280"/>
      <c r="AZ51" s="1280"/>
      <c r="BA51" s="1280"/>
      <c r="BB51" s="1280" t="s">
        <v>604</v>
      </c>
      <c r="BC51" s="1280"/>
      <c r="BD51" s="1280"/>
      <c r="BE51" s="1280"/>
      <c r="BF51" s="1280"/>
      <c r="BG51" s="1280"/>
      <c r="BH51" s="1280"/>
      <c r="BI51" s="1280"/>
      <c r="BJ51" s="1280"/>
      <c r="BK51" s="1280"/>
      <c r="BL51" s="1280"/>
      <c r="BM51" s="1280"/>
      <c r="BN51" s="1280"/>
      <c r="BO51" s="1280"/>
      <c r="BP51" s="1277"/>
      <c r="BQ51" s="1277"/>
      <c r="BR51" s="1277"/>
      <c r="BS51" s="1277"/>
      <c r="BT51" s="1277"/>
      <c r="BU51" s="1277"/>
      <c r="BV51" s="1277"/>
      <c r="BW51" s="1277"/>
      <c r="BX51" s="1277">
        <v>0.2</v>
      </c>
      <c r="BY51" s="1277"/>
      <c r="BZ51" s="1277"/>
      <c r="CA51" s="1277"/>
      <c r="CB51" s="1277"/>
      <c r="CC51" s="1277"/>
      <c r="CD51" s="1277"/>
      <c r="CE51" s="1277"/>
      <c r="CF51" s="1277"/>
      <c r="CG51" s="1277"/>
      <c r="CH51" s="1277"/>
      <c r="CI51" s="1277"/>
      <c r="CJ51" s="1277"/>
      <c r="CK51" s="1277"/>
      <c r="CL51" s="1277"/>
      <c r="CM51" s="1277"/>
      <c r="CN51" s="1277">
        <v>18.3</v>
      </c>
      <c r="CO51" s="1277"/>
      <c r="CP51" s="1277"/>
      <c r="CQ51" s="1277"/>
      <c r="CR51" s="1277"/>
      <c r="CS51" s="1277"/>
      <c r="CT51" s="1277"/>
      <c r="CU51" s="1277"/>
      <c r="CV51" s="1277"/>
      <c r="CW51" s="1277"/>
      <c r="CX51" s="1277"/>
      <c r="CY51" s="1277"/>
      <c r="CZ51" s="1277"/>
      <c r="DA51" s="1277"/>
      <c r="DB51" s="1277"/>
      <c r="DC51" s="1277"/>
    </row>
    <row r="52" spans="1:109" ht="13.2" x14ac:dyDescent="0.2">
      <c r="B52" s="368"/>
      <c r="G52" s="1288"/>
      <c r="H52" s="1288"/>
      <c r="I52" s="1289"/>
      <c r="J52" s="1289"/>
      <c r="K52" s="1281"/>
      <c r="L52" s="1281"/>
      <c r="M52" s="1281"/>
      <c r="N52" s="1281"/>
      <c r="AM52" s="374"/>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382"/>
      <c r="B53" s="368"/>
      <c r="G53" s="1288"/>
      <c r="H53" s="1288"/>
      <c r="I53" s="1282"/>
      <c r="J53" s="1282"/>
      <c r="K53" s="1281"/>
      <c r="L53" s="1281"/>
      <c r="M53" s="1281"/>
      <c r="N53" s="1281"/>
      <c r="AM53" s="374"/>
      <c r="AN53" s="1280"/>
      <c r="AO53" s="1280"/>
      <c r="AP53" s="1280"/>
      <c r="AQ53" s="1280"/>
      <c r="AR53" s="1280"/>
      <c r="AS53" s="1280"/>
      <c r="AT53" s="1280"/>
      <c r="AU53" s="1280"/>
      <c r="AV53" s="1280"/>
      <c r="AW53" s="1280"/>
      <c r="AX53" s="1280"/>
      <c r="AY53" s="1280"/>
      <c r="AZ53" s="1280"/>
      <c r="BA53" s="1280"/>
      <c r="BB53" s="1280" t="s">
        <v>610</v>
      </c>
      <c r="BC53" s="1280"/>
      <c r="BD53" s="1280"/>
      <c r="BE53" s="1280"/>
      <c r="BF53" s="1280"/>
      <c r="BG53" s="1280"/>
      <c r="BH53" s="1280"/>
      <c r="BI53" s="1280"/>
      <c r="BJ53" s="1280"/>
      <c r="BK53" s="1280"/>
      <c r="BL53" s="1280"/>
      <c r="BM53" s="1280"/>
      <c r="BN53" s="1280"/>
      <c r="BO53" s="1280"/>
      <c r="BP53" s="1277">
        <v>57.1</v>
      </c>
      <c r="BQ53" s="1277"/>
      <c r="BR53" s="1277"/>
      <c r="BS53" s="1277"/>
      <c r="BT53" s="1277"/>
      <c r="BU53" s="1277"/>
      <c r="BV53" s="1277"/>
      <c r="BW53" s="1277"/>
      <c r="BX53" s="1277">
        <v>58.8</v>
      </c>
      <c r="BY53" s="1277"/>
      <c r="BZ53" s="1277"/>
      <c r="CA53" s="1277"/>
      <c r="CB53" s="1277"/>
      <c r="CC53" s="1277"/>
      <c r="CD53" s="1277"/>
      <c r="CE53" s="1277"/>
      <c r="CF53" s="1277">
        <v>60.8</v>
      </c>
      <c r="CG53" s="1277"/>
      <c r="CH53" s="1277"/>
      <c r="CI53" s="1277"/>
      <c r="CJ53" s="1277"/>
      <c r="CK53" s="1277"/>
      <c r="CL53" s="1277"/>
      <c r="CM53" s="1277"/>
      <c r="CN53" s="1277">
        <v>62.2</v>
      </c>
      <c r="CO53" s="1277"/>
      <c r="CP53" s="1277"/>
      <c r="CQ53" s="1277"/>
      <c r="CR53" s="1277"/>
      <c r="CS53" s="1277"/>
      <c r="CT53" s="1277"/>
      <c r="CU53" s="1277"/>
      <c r="CV53" s="1277">
        <v>63.9</v>
      </c>
      <c r="CW53" s="1277"/>
      <c r="CX53" s="1277"/>
      <c r="CY53" s="1277"/>
      <c r="CZ53" s="1277"/>
      <c r="DA53" s="1277"/>
      <c r="DB53" s="1277"/>
      <c r="DC53" s="1277"/>
    </row>
    <row r="54" spans="1:109" ht="13.2" x14ac:dyDescent="0.2">
      <c r="A54" s="382"/>
      <c r="B54" s="368"/>
      <c r="G54" s="1288"/>
      <c r="H54" s="1288"/>
      <c r="I54" s="1282"/>
      <c r="J54" s="1282"/>
      <c r="K54" s="1281"/>
      <c r="L54" s="1281"/>
      <c r="M54" s="1281"/>
      <c r="N54" s="1281"/>
      <c r="AM54" s="374"/>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382"/>
      <c r="B55" s="368"/>
      <c r="G55" s="1282"/>
      <c r="H55" s="1282"/>
      <c r="I55" s="1282"/>
      <c r="J55" s="1282"/>
      <c r="K55" s="1281"/>
      <c r="L55" s="1281"/>
      <c r="M55" s="1281"/>
      <c r="N55" s="1281"/>
      <c r="AN55" s="1279" t="s">
        <v>605</v>
      </c>
      <c r="AO55" s="1279"/>
      <c r="AP55" s="1279"/>
      <c r="AQ55" s="1279"/>
      <c r="AR55" s="1279"/>
      <c r="AS55" s="1279"/>
      <c r="AT55" s="1279"/>
      <c r="AU55" s="1279"/>
      <c r="AV55" s="1279"/>
      <c r="AW55" s="1279"/>
      <c r="AX55" s="1279"/>
      <c r="AY55" s="1279"/>
      <c r="AZ55" s="1279"/>
      <c r="BA55" s="1279"/>
      <c r="BB55" s="1280" t="s">
        <v>604</v>
      </c>
      <c r="BC55" s="1280"/>
      <c r="BD55" s="1280"/>
      <c r="BE55" s="1280"/>
      <c r="BF55" s="1280"/>
      <c r="BG55" s="1280"/>
      <c r="BH55" s="1280"/>
      <c r="BI55" s="1280"/>
      <c r="BJ55" s="1280"/>
      <c r="BK55" s="1280"/>
      <c r="BL55" s="1280"/>
      <c r="BM55" s="1280"/>
      <c r="BN55" s="1280"/>
      <c r="BO55" s="1280"/>
      <c r="BP55" s="1277">
        <v>0</v>
      </c>
      <c r="BQ55" s="1277"/>
      <c r="BR55" s="1277"/>
      <c r="BS55" s="1277"/>
      <c r="BT55" s="1277"/>
      <c r="BU55" s="1277"/>
      <c r="BV55" s="1277"/>
      <c r="BW55" s="1277"/>
      <c r="BX55" s="1277">
        <v>0</v>
      </c>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ht="13.2" x14ac:dyDescent="0.2">
      <c r="A56" s="382"/>
      <c r="B56" s="368"/>
      <c r="G56" s="1282"/>
      <c r="H56" s="1282"/>
      <c r="I56" s="1282"/>
      <c r="J56" s="1282"/>
      <c r="K56" s="1281"/>
      <c r="L56" s="1281"/>
      <c r="M56" s="1281"/>
      <c r="N56" s="1281"/>
      <c r="AN56" s="1279"/>
      <c r="AO56" s="1279"/>
      <c r="AP56" s="1279"/>
      <c r="AQ56" s="1279"/>
      <c r="AR56" s="1279"/>
      <c r="AS56" s="1279"/>
      <c r="AT56" s="1279"/>
      <c r="AU56" s="1279"/>
      <c r="AV56" s="1279"/>
      <c r="AW56" s="1279"/>
      <c r="AX56" s="1279"/>
      <c r="AY56" s="1279"/>
      <c r="AZ56" s="1279"/>
      <c r="BA56" s="1279"/>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ht="13.2" x14ac:dyDescent="0.2">
      <c r="B57" s="388"/>
      <c r="G57" s="1282"/>
      <c r="H57" s="1282"/>
      <c r="I57" s="1283"/>
      <c r="J57" s="1283"/>
      <c r="K57" s="1281"/>
      <c r="L57" s="1281"/>
      <c r="M57" s="1281"/>
      <c r="N57" s="1281"/>
      <c r="AM57" s="367"/>
      <c r="AN57" s="1279"/>
      <c r="AO57" s="1279"/>
      <c r="AP57" s="1279"/>
      <c r="AQ57" s="1279"/>
      <c r="AR57" s="1279"/>
      <c r="AS57" s="1279"/>
      <c r="AT57" s="1279"/>
      <c r="AU57" s="1279"/>
      <c r="AV57" s="1279"/>
      <c r="AW57" s="1279"/>
      <c r="AX57" s="1279"/>
      <c r="AY57" s="1279"/>
      <c r="AZ57" s="1279"/>
      <c r="BA57" s="1279"/>
      <c r="BB57" s="1280" t="s">
        <v>610</v>
      </c>
      <c r="BC57" s="1280"/>
      <c r="BD57" s="1280"/>
      <c r="BE57" s="1280"/>
      <c r="BF57" s="1280"/>
      <c r="BG57" s="1280"/>
      <c r="BH57" s="1280"/>
      <c r="BI57" s="1280"/>
      <c r="BJ57" s="1280"/>
      <c r="BK57" s="1280"/>
      <c r="BL57" s="1280"/>
      <c r="BM57" s="1280"/>
      <c r="BN57" s="1280"/>
      <c r="BO57" s="1280"/>
      <c r="BP57" s="1277">
        <v>58.4</v>
      </c>
      <c r="BQ57" s="1277"/>
      <c r="BR57" s="1277"/>
      <c r="BS57" s="1277"/>
      <c r="BT57" s="1277"/>
      <c r="BU57" s="1277"/>
      <c r="BV57" s="1277"/>
      <c r="BW57" s="1277"/>
      <c r="BX57" s="1277">
        <v>61.8</v>
      </c>
      <c r="BY57" s="1277"/>
      <c r="BZ57" s="1277"/>
      <c r="CA57" s="1277"/>
      <c r="CB57" s="1277"/>
      <c r="CC57" s="1277"/>
      <c r="CD57" s="1277"/>
      <c r="CE57" s="1277"/>
      <c r="CF57" s="1277">
        <v>63.1</v>
      </c>
      <c r="CG57" s="1277"/>
      <c r="CH57" s="1277"/>
      <c r="CI57" s="1277"/>
      <c r="CJ57" s="1277"/>
      <c r="CK57" s="1277"/>
      <c r="CL57" s="1277"/>
      <c r="CM57" s="1277"/>
      <c r="CN57" s="1277">
        <v>62.2</v>
      </c>
      <c r="CO57" s="1277"/>
      <c r="CP57" s="1277"/>
      <c r="CQ57" s="1277"/>
      <c r="CR57" s="1277"/>
      <c r="CS57" s="1277"/>
      <c r="CT57" s="1277"/>
      <c r="CU57" s="1277"/>
      <c r="CV57" s="1277">
        <v>61</v>
      </c>
      <c r="CW57" s="1277"/>
      <c r="CX57" s="1277"/>
      <c r="CY57" s="1277"/>
      <c r="CZ57" s="1277"/>
      <c r="DA57" s="1277"/>
      <c r="DB57" s="1277"/>
      <c r="DC57" s="1277"/>
      <c r="DD57" s="393"/>
      <c r="DE57" s="388"/>
    </row>
    <row r="58" spans="1:109" s="382" customFormat="1" ht="13.2" x14ac:dyDescent="0.2">
      <c r="A58" s="367"/>
      <c r="B58" s="388"/>
      <c r="G58" s="1282"/>
      <c r="H58" s="1282"/>
      <c r="I58" s="1283"/>
      <c r="J58" s="1283"/>
      <c r="K58" s="1281"/>
      <c r="L58" s="1281"/>
      <c r="M58" s="1281"/>
      <c r="N58" s="1281"/>
      <c r="AM58" s="367"/>
      <c r="AN58" s="1279"/>
      <c r="AO58" s="1279"/>
      <c r="AP58" s="1279"/>
      <c r="AQ58" s="1279"/>
      <c r="AR58" s="1279"/>
      <c r="AS58" s="1279"/>
      <c r="AT58" s="1279"/>
      <c r="AU58" s="1279"/>
      <c r="AV58" s="1279"/>
      <c r="AW58" s="1279"/>
      <c r="AX58" s="1279"/>
      <c r="AY58" s="1279"/>
      <c r="AZ58" s="1279"/>
      <c r="BA58" s="1279"/>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93"/>
      <c r="DE58" s="388"/>
    </row>
    <row r="59" spans="1:109" s="382" customFormat="1" ht="13.2" x14ac:dyDescent="0.2">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2" x14ac:dyDescent="0.2">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2" x14ac:dyDescent="0.2">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2" x14ac:dyDescent="0.2">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6.2" x14ac:dyDescent="0.2">
      <c r="B63" s="386" t="s">
        <v>609</v>
      </c>
    </row>
    <row r="64" spans="1:109" ht="13.2" x14ac:dyDescent="0.2">
      <c r="B64" s="368"/>
      <c r="G64" s="383"/>
      <c r="I64" s="385"/>
      <c r="J64" s="385"/>
      <c r="K64" s="385"/>
      <c r="L64" s="385"/>
      <c r="M64" s="385"/>
      <c r="N64" s="384"/>
      <c r="AM64" s="383"/>
      <c r="AN64" s="383" t="s">
        <v>608</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2" x14ac:dyDescent="0.2">
      <c r="B65" s="368"/>
      <c r="AN65" s="1290" t="s">
        <v>613</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ht="13.2" x14ac:dyDescent="0.2">
      <c r="B66" s="368"/>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ht="13.2" x14ac:dyDescent="0.2">
      <c r="B67" s="368"/>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ht="13.2" x14ac:dyDescent="0.2">
      <c r="B68" s="368"/>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ht="13.2" x14ac:dyDescent="0.2">
      <c r="B69" s="368"/>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ht="13.2" x14ac:dyDescent="0.2">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2" x14ac:dyDescent="0.2">
      <c r="B71" s="368"/>
      <c r="G71" s="377"/>
      <c r="I71" s="380"/>
      <c r="J71" s="379"/>
      <c r="K71" s="379"/>
      <c r="L71" s="378"/>
      <c r="M71" s="379"/>
      <c r="N71" s="378"/>
      <c r="AM71" s="377"/>
      <c r="AN71" s="367" t="s">
        <v>607</v>
      </c>
    </row>
    <row r="72" spans="2:107" ht="13.2" x14ac:dyDescent="0.2">
      <c r="B72" s="368"/>
      <c r="G72" s="1282"/>
      <c r="H72" s="1282"/>
      <c r="I72" s="1282"/>
      <c r="J72" s="1282"/>
      <c r="K72" s="376"/>
      <c r="L72" s="376"/>
      <c r="M72" s="375"/>
      <c r="N72" s="37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79" t="s">
        <v>564</v>
      </c>
      <c r="BQ72" s="1279"/>
      <c r="BR72" s="1279"/>
      <c r="BS72" s="1279"/>
      <c r="BT72" s="1279"/>
      <c r="BU72" s="1279"/>
      <c r="BV72" s="1279"/>
      <c r="BW72" s="1279"/>
      <c r="BX72" s="1279" t="s">
        <v>565</v>
      </c>
      <c r="BY72" s="1279"/>
      <c r="BZ72" s="1279"/>
      <c r="CA72" s="1279"/>
      <c r="CB72" s="1279"/>
      <c r="CC72" s="1279"/>
      <c r="CD72" s="1279"/>
      <c r="CE72" s="1279"/>
      <c r="CF72" s="1279" t="s">
        <v>566</v>
      </c>
      <c r="CG72" s="1279"/>
      <c r="CH72" s="1279"/>
      <c r="CI72" s="1279"/>
      <c r="CJ72" s="1279"/>
      <c r="CK72" s="1279"/>
      <c r="CL72" s="1279"/>
      <c r="CM72" s="1279"/>
      <c r="CN72" s="1279" t="s">
        <v>567</v>
      </c>
      <c r="CO72" s="1279"/>
      <c r="CP72" s="1279"/>
      <c r="CQ72" s="1279"/>
      <c r="CR72" s="1279"/>
      <c r="CS72" s="1279"/>
      <c r="CT72" s="1279"/>
      <c r="CU72" s="1279"/>
      <c r="CV72" s="1279" t="s">
        <v>568</v>
      </c>
      <c r="CW72" s="1279"/>
      <c r="CX72" s="1279"/>
      <c r="CY72" s="1279"/>
      <c r="CZ72" s="1279"/>
      <c r="DA72" s="1279"/>
      <c r="DB72" s="1279"/>
      <c r="DC72" s="1279"/>
    </row>
    <row r="73" spans="2:107" ht="13.2" x14ac:dyDescent="0.2">
      <c r="B73" s="368"/>
      <c r="G73" s="1288"/>
      <c r="H73" s="1288"/>
      <c r="I73" s="1288"/>
      <c r="J73" s="1288"/>
      <c r="K73" s="1278"/>
      <c r="L73" s="1278"/>
      <c r="M73" s="1278"/>
      <c r="N73" s="1278"/>
      <c r="AM73" s="374"/>
      <c r="AN73" s="1280" t="s">
        <v>606</v>
      </c>
      <c r="AO73" s="1280"/>
      <c r="AP73" s="1280"/>
      <c r="AQ73" s="1280"/>
      <c r="AR73" s="1280"/>
      <c r="AS73" s="1280"/>
      <c r="AT73" s="1280"/>
      <c r="AU73" s="1280"/>
      <c r="AV73" s="1280"/>
      <c r="AW73" s="1280"/>
      <c r="AX73" s="1280"/>
      <c r="AY73" s="1280"/>
      <c r="AZ73" s="1280"/>
      <c r="BA73" s="1280"/>
      <c r="BB73" s="1280" t="s">
        <v>604</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v>0.2</v>
      </c>
      <c r="BY73" s="1277"/>
      <c r="BZ73" s="1277"/>
      <c r="CA73" s="1277"/>
      <c r="CB73" s="1277"/>
      <c r="CC73" s="1277"/>
      <c r="CD73" s="1277"/>
      <c r="CE73" s="1277"/>
      <c r="CF73" s="1277"/>
      <c r="CG73" s="1277"/>
      <c r="CH73" s="1277"/>
      <c r="CI73" s="1277"/>
      <c r="CJ73" s="1277"/>
      <c r="CK73" s="1277"/>
      <c r="CL73" s="1277"/>
      <c r="CM73" s="1277"/>
      <c r="CN73" s="1277">
        <v>18.3</v>
      </c>
      <c r="CO73" s="1277"/>
      <c r="CP73" s="1277"/>
      <c r="CQ73" s="1277"/>
      <c r="CR73" s="1277"/>
      <c r="CS73" s="1277"/>
      <c r="CT73" s="1277"/>
      <c r="CU73" s="1277"/>
      <c r="CV73" s="1277"/>
      <c r="CW73" s="1277"/>
      <c r="CX73" s="1277"/>
      <c r="CY73" s="1277"/>
      <c r="CZ73" s="1277"/>
      <c r="DA73" s="1277"/>
      <c r="DB73" s="1277"/>
      <c r="DC73" s="1277"/>
    </row>
    <row r="74" spans="2:107" ht="13.2" x14ac:dyDescent="0.2">
      <c r="B74" s="368"/>
      <c r="G74" s="1288"/>
      <c r="H74" s="1288"/>
      <c r="I74" s="1288"/>
      <c r="J74" s="1288"/>
      <c r="K74" s="1278"/>
      <c r="L74" s="1278"/>
      <c r="M74" s="1278"/>
      <c r="N74" s="1278"/>
      <c r="AM74" s="374"/>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368"/>
      <c r="G75" s="1288"/>
      <c r="H75" s="1288"/>
      <c r="I75" s="1282"/>
      <c r="J75" s="1282"/>
      <c r="K75" s="1281"/>
      <c r="L75" s="1281"/>
      <c r="M75" s="1281"/>
      <c r="N75" s="1281"/>
      <c r="AM75" s="374"/>
      <c r="AN75" s="1280"/>
      <c r="AO75" s="1280"/>
      <c r="AP75" s="1280"/>
      <c r="AQ75" s="1280"/>
      <c r="AR75" s="1280"/>
      <c r="AS75" s="1280"/>
      <c r="AT75" s="1280"/>
      <c r="AU75" s="1280"/>
      <c r="AV75" s="1280"/>
      <c r="AW75" s="1280"/>
      <c r="AX75" s="1280"/>
      <c r="AY75" s="1280"/>
      <c r="AZ75" s="1280"/>
      <c r="BA75" s="1280"/>
      <c r="BB75" s="1280" t="s">
        <v>603</v>
      </c>
      <c r="BC75" s="1280"/>
      <c r="BD75" s="1280"/>
      <c r="BE75" s="1280"/>
      <c r="BF75" s="1280"/>
      <c r="BG75" s="1280"/>
      <c r="BH75" s="1280"/>
      <c r="BI75" s="1280"/>
      <c r="BJ75" s="1280"/>
      <c r="BK75" s="1280"/>
      <c r="BL75" s="1280"/>
      <c r="BM75" s="1280"/>
      <c r="BN75" s="1280"/>
      <c r="BO75" s="1280"/>
      <c r="BP75" s="1277">
        <v>6.3</v>
      </c>
      <c r="BQ75" s="1277"/>
      <c r="BR75" s="1277"/>
      <c r="BS75" s="1277"/>
      <c r="BT75" s="1277"/>
      <c r="BU75" s="1277"/>
      <c r="BV75" s="1277"/>
      <c r="BW75" s="1277"/>
      <c r="BX75" s="1277">
        <v>6.7</v>
      </c>
      <c r="BY75" s="1277"/>
      <c r="BZ75" s="1277"/>
      <c r="CA75" s="1277"/>
      <c r="CB75" s="1277"/>
      <c r="CC75" s="1277"/>
      <c r="CD75" s="1277"/>
      <c r="CE75" s="1277"/>
      <c r="CF75" s="1277">
        <v>6.8</v>
      </c>
      <c r="CG75" s="1277"/>
      <c r="CH75" s="1277"/>
      <c r="CI75" s="1277"/>
      <c r="CJ75" s="1277"/>
      <c r="CK75" s="1277"/>
      <c r="CL75" s="1277"/>
      <c r="CM75" s="1277"/>
      <c r="CN75" s="1277">
        <v>6.8</v>
      </c>
      <c r="CO75" s="1277"/>
      <c r="CP75" s="1277"/>
      <c r="CQ75" s="1277"/>
      <c r="CR75" s="1277"/>
      <c r="CS75" s="1277"/>
      <c r="CT75" s="1277"/>
      <c r="CU75" s="1277"/>
      <c r="CV75" s="1277">
        <v>7.2</v>
      </c>
      <c r="CW75" s="1277"/>
      <c r="CX75" s="1277"/>
      <c r="CY75" s="1277"/>
      <c r="CZ75" s="1277"/>
      <c r="DA75" s="1277"/>
      <c r="DB75" s="1277"/>
      <c r="DC75" s="1277"/>
    </row>
    <row r="76" spans="2:107" ht="13.2" x14ac:dyDescent="0.2">
      <c r="B76" s="368"/>
      <c r="G76" s="1288"/>
      <c r="H76" s="1288"/>
      <c r="I76" s="1282"/>
      <c r="J76" s="1282"/>
      <c r="K76" s="1281"/>
      <c r="L76" s="1281"/>
      <c r="M76" s="1281"/>
      <c r="N76" s="1281"/>
      <c r="AM76" s="374"/>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368"/>
      <c r="G77" s="1282"/>
      <c r="H77" s="1282"/>
      <c r="I77" s="1282"/>
      <c r="J77" s="1282"/>
      <c r="K77" s="1278"/>
      <c r="L77" s="1278"/>
      <c r="M77" s="1278"/>
      <c r="N77" s="1278"/>
      <c r="AN77" s="1279" t="s">
        <v>605</v>
      </c>
      <c r="AO77" s="1279"/>
      <c r="AP77" s="1279"/>
      <c r="AQ77" s="1279"/>
      <c r="AR77" s="1279"/>
      <c r="AS77" s="1279"/>
      <c r="AT77" s="1279"/>
      <c r="AU77" s="1279"/>
      <c r="AV77" s="1279"/>
      <c r="AW77" s="1279"/>
      <c r="AX77" s="1279"/>
      <c r="AY77" s="1279"/>
      <c r="AZ77" s="1279"/>
      <c r="BA77" s="1279"/>
      <c r="BB77" s="1280" t="s">
        <v>604</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ht="13.2" x14ac:dyDescent="0.2">
      <c r="B78" s="368"/>
      <c r="G78" s="1282"/>
      <c r="H78" s="1282"/>
      <c r="I78" s="1282"/>
      <c r="J78" s="1282"/>
      <c r="K78" s="1278"/>
      <c r="L78" s="1278"/>
      <c r="M78" s="1278"/>
      <c r="N78" s="1278"/>
      <c r="AN78" s="1279"/>
      <c r="AO78" s="1279"/>
      <c r="AP78" s="1279"/>
      <c r="AQ78" s="1279"/>
      <c r="AR78" s="1279"/>
      <c r="AS78" s="1279"/>
      <c r="AT78" s="1279"/>
      <c r="AU78" s="1279"/>
      <c r="AV78" s="1279"/>
      <c r="AW78" s="1279"/>
      <c r="AX78" s="1279"/>
      <c r="AY78" s="1279"/>
      <c r="AZ78" s="1279"/>
      <c r="BA78" s="1279"/>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368"/>
      <c r="G79" s="1282"/>
      <c r="H79" s="1282"/>
      <c r="I79" s="1283"/>
      <c r="J79" s="1283"/>
      <c r="K79" s="1284"/>
      <c r="L79" s="1284"/>
      <c r="M79" s="1284"/>
      <c r="N79" s="1284"/>
      <c r="AN79" s="1279"/>
      <c r="AO79" s="1279"/>
      <c r="AP79" s="1279"/>
      <c r="AQ79" s="1279"/>
      <c r="AR79" s="1279"/>
      <c r="AS79" s="1279"/>
      <c r="AT79" s="1279"/>
      <c r="AU79" s="1279"/>
      <c r="AV79" s="1279"/>
      <c r="AW79" s="1279"/>
      <c r="AX79" s="1279"/>
      <c r="AY79" s="1279"/>
      <c r="AZ79" s="1279"/>
      <c r="BA79" s="1279"/>
      <c r="BB79" s="1280" t="s">
        <v>603</v>
      </c>
      <c r="BC79" s="1280"/>
      <c r="BD79" s="1280"/>
      <c r="BE79" s="1280"/>
      <c r="BF79" s="1280"/>
      <c r="BG79" s="1280"/>
      <c r="BH79" s="1280"/>
      <c r="BI79" s="1280"/>
      <c r="BJ79" s="1280"/>
      <c r="BK79" s="1280"/>
      <c r="BL79" s="1280"/>
      <c r="BM79" s="1280"/>
      <c r="BN79" s="1280"/>
      <c r="BO79" s="1280"/>
      <c r="BP79" s="1277">
        <v>5.6</v>
      </c>
      <c r="BQ79" s="1277"/>
      <c r="BR79" s="1277"/>
      <c r="BS79" s="1277"/>
      <c r="BT79" s="1277"/>
      <c r="BU79" s="1277"/>
      <c r="BV79" s="1277"/>
      <c r="BW79" s="1277"/>
      <c r="BX79" s="1277">
        <v>5.3</v>
      </c>
      <c r="BY79" s="1277"/>
      <c r="BZ79" s="1277"/>
      <c r="CA79" s="1277"/>
      <c r="CB79" s="1277"/>
      <c r="CC79" s="1277"/>
      <c r="CD79" s="1277"/>
      <c r="CE79" s="1277"/>
      <c r="CF79" s="1277">
        <v>5.8</v>
      </c>
      <c r="CG79" s="1277"/>
      <c r="CH79" s="1277"/>
      <c r="CI79" s="1277"/>
      <c r="CJ79" s="1277"/>
      <c r="CK79" s="1277"/>
      <c r="CL79" s="1277"/>
      <c r="CM79" s="1277"/>
      <c r="CN79" s="1277">
        <v>5.8</v>
      </c>
      <c r="CO79" s="1277"/>
      <c r="CP79" s="1277"/>
      <c r="CQ79" s="1277"/>
      <c r="CR79" s="1277"/>
      <c r="CS79" s="1277"/>
      <c r="CT79" s="1277"/>
      <c r="CU79" s="1277"/>
      <c r="CV79" s="1277">
        <v>6.6</v>
      </c>
      <c r="CW79" s="1277"/>
      <c r="CX79" s="1277"/>
      <c r="CY79" s="1277"/>
      <c r="CZ79" s="1277"/>
      <c r="DA79" s="1277"/>
      <c r="DB79" s="1277"/>
      <c r="DC79" s="1277"/>
    </row>
    <row r="80" spans="2:107" ht="13.2" x14ac:dyDescent="0.2">
      <c r="B80" s="368"/>
      <c r="G80" s="1282"/>
      <c r="H80" s="1282"/>
      <c r="I80" s="1283"/>
      <c r="J80" s="1283"/>
      <c r="K80" s="1284"/>
      <c r="L80" s="1284"/>
      <c r="M80" s="1284"/>
      <c r="N80" s="1284"/>
      <c r="AN80" s="1279"/>
      <c r="AO80" s="1279"/>
      <c r="AP80" s="1279"/>
      <c r="AQ80" s="1279"/>
      <c r="AR80" s="1279"/>
      <c r="AS80" s="1279"/>
      <c r="AT80" s="1279"/>
      <c r="AU80" s="1279"/>
      <c r="AV80" s="1279"/>
      <c r="AW80" s="1279"/>
      <c r="AX80" s="1279"/>
      <c r="AY80" s="1279"/>
      <c r="AZ80" s="1279"/>
      <c r="BA80" s="1279"/>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368"/>
    </row>
    <row r="82" spans="2:109" ht="16.2" x14ac:dyDescent="0.2">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2" x14ac:dyDescent="0.2">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2" x14ac:dyDescent="0.2">
      <c r="DD84" s="367"/>
      <c r="DE84" s="367"/>
    </row>
    <row r="85" spans="2:109" ht="13.2" x14ac:dyDescent="0.2">
      <c r="DD85" s="367"/>
      <c r="DE85" s="367"/>
    </row>
  </sheetData>
  <sheetProtection algorithmName="SHA-512" hashValue="r++7UgMyK4q7lC71LgLV9A1BTuKSp8M/nEsWSYeuXrka0SvqLMFr6oe/e1N7kcJq+4ekPCB8n+uX9/Xn2zyMNA==" saltValue="MArz2jjJ1wLMdlFDQH46H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511</v>
      </c>
    </row>
  </sheetData>
  <sheetProtection algorithmName="SHA-512" hashValue="NTCL83ZyT/9VV1UUWhSJfjVW6EApvQRrpAbgiJmsDmTJATiuEOSgaXkpM41D38Y2n6JA6fmMg0P8OdX+F45acQ==" saltValue="ivbATtcAz0S3Yq7eMMCl5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511</v>
      </c>
    </row>
  </sheetData>
  <sheetProtection algorithmName="SHA-512" hashValue="lB41ej2pj+25Y/rtvnrOdWk37SHBbqeYqgW1ad/kyk8BTh0xSMg+itSfaYDW4d3UQ526VE3+zqbj6qeYcEURyA==" saltValue="641I0lVwaXTEdSDkrexaL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561</v>
      </c>
      <c r="G2" s="148"/>
      <c r="H2" s="149"/>
    </row>
    <row r="3" spans="1:8" x14ac:dyDescent="0.2">
      <c r="A3" s="145" t="s">
        <v>554</v>
      </c>
      <c r="B3" s="150"/>
      <c r="C3" s="151"/>
      <c r="D3" s="152">
        <v>199937</v>
      </c>
      <c r="E3" s="153"/>
      <c r="F3" s="154">
        <v>267911</v>
      </c>
      <c r="G3" s="155"/>
      <c r="H3" s="156"/>
    </row>
    <row r="4" spans="1:8" x14ac:dyDescent="0.2">
      <c r="A4" s="157"/>
      <c r="B4" s="158"/>
      <c r="C4" s="159"/>
      <c r="D4" s="160">
        <v>119717</v>
      </c>
      <c r="E4" s="161"/>
      <c r="F4" s="162">
        <v>106425</v>
      </c>
      <c r="G4" s="163"/>
      <c r="H4" s="164"/>
    </row>
    <row r="5" spans="1:8" x14ac:dyDescent="0.2">
      <c r="A5" s="145" t="s">
        <v>556</v>
      </c>
      <c r="B5" s="150"/>
      <c r="C5" s="151"/>
      <c r="D5" s="152">
        <v>188652</v>
      </c>
      <c r="E5" s="153"/>
      <c r="F5" s="154">
        <v>228215</v>
      </c>
      <c r="G5" s="155"/>
      <c r="H5" s="156"/>
    </row>
    <row r="6" spans="1:8" x14ac:dyDescent="0.2">
      <c r="A6" s="157"/>
      <c r="B6" s="158"/>
      <c r="C6" s="159"/>
      <c r="D6" s="160">
        <v>117334</v>
      </c>
      <c r="E6" s="161"/>
      <c r="F6" s="162">
        <v>117571</v>
      </c>
      <c r="G6" s="163"/>
      <c r="H6" s="164"/>
    </row>
    <row r="7" spans="1:8" x14ac:dyDescent="0.2">
      <c r="A7" s="145" t="s">
        <v>557</v>
      </c>
      <c r="B7" s="150"/>
      <c r="C7" s="151"/>
      <c r="D7" s="152">
        <v>184433</v>
      </c>
      <c r="E7" s="153"/>
      <c r="F7" s="154">
        <v>264232</v>
      </c>
      <c r="G7" s="155"/>
      <c r="H7" s="156"/>
    </row>
    <row r="8" spans="1:8" x14ac:dyDescent="0.2">
      <c r="A8" s="157"/>
      <c r="B8" s="158"/>
      <c r="C8" s="159"/>
      <c r="D8" s="160">
        <v>68231</v>
      </c>
      <c r="E8" s="161"/>
      <c r="F8" s="162">
        <v>133959</v>
      </c>
      <c r="G8" s="163"/>
      <c r="H8" s="164"/>
    </row>
    <row r="9" spans="1:8" x14ac:dyDescent="0.2">
      <c r="A9" s="145" t="s">
        <v>558</v>
      </c>
      <c r="B9" s="150"/>
      <c r="C9" s="151"/>
      <c r="D9" s="152">
        <v>206060</v>
      </c>
      <c r="E9" s="153"/>
      <c r="F9" s="154">
        <v>263613</v>
      </c>
      <c r="G9" s="155"/>
      <c r="H9" s="156"/>
    </row>
    <row r="10" spans="1:8" x14ac:dyDescent="0.2">
      <c r="A10" s="157"/>
      <c r="B10" s="158"/>
      <c r="C10" s="159"/>
      <c r="D10" s="160">
        <v>95830</v>
      </c>
      <c r="E10" s="161"/>
      <c r="F10" s="162">
        <v>128823</v>
      </c>
      <c r="G10" s="163"/>
      <c r="H10" s="164"/>
    </row>
    <row r="11" spans="1:8" x14ac:dyDescent="0.2">
      <c r="A11" s="145" t="s">
        <v>559</v>
      </c>
      <c r="B11" s="150"/>
      <c r="C11" s="151"/>
      <c r="D11" s="152">
        <v>175418</v>
      </c>
      <c r="E11" s="153"/>
      <c r="F11" s="154">
        <v>362690</v>
      </c>
      <c r="G11" s="155"/>
      <c r="H11" s="156"/>
    </row>
    <row r="12" spans="1:8" x14ac:dyDescent="0.2">
      <c r="A12" s="157"/>
      <c r="B12" s="158"/>
      <c r="C12" s="165"/>
      <c r="D12" s="160">
        <v>103304</v>
      </c>
      <c r="E12" s="161"/>
      <c r="F12" s="162">
        <v>172580</v>
      </c>
      <c r="G12" s="163"/>
      <c r="H12" s="164"/>
    </row>
    <row r="13" spans="1:8" x14ac:dyDescent="0.2">
      <c r="A13" s="145"/>
      <c r="B13" s="150"/>
      <c r="C13" s="166"/>
      <c r="D13" s="167">
        <v>190900</v>
      </c>
      <c r="E13" s="168"/>
      <c r="F13" s="169">
        <v>277332</v>
      </c>
      <c r="G13" s="170"/>
      <c r="H13" s="156"/>
    </row>
    <row r="14" spans="1:8" x14ac:dyDescent="0.2">
      <c r="A14" s="157"/>
      <c r="B14" s="158"/>
      <c r="C14" s="159"/>
      <c r="D14" s="160">
        <v>100883</v>
      </c>
      <c r="E14" s="161"/>
      <c r="F14" s="162">
        <v>131872</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10.26</v>
      </c>
      <c r="C19" s="171">
        <f>ROUND(VALUE(SUBSTITUTE(実質収支比率等に係る経年分析!G$48,"▲","-")),2)</f>
        <v>7.39</v>
      </c>
      <c r="D19" s="171">
        <f>ROUND(VALUE(SUBSTITUTE(実質収支比率等に係る経年分析!H$48,"▲","-")),2)</f>
        <v>9.8000000000000007</v>
      </c>
      <c r="E19" s="171">
        <f>ROUND(VALUE(SUBSTITUTE(実質収支比率等に係る経年分析!I$48,"▲","-")),2)</f>
        <v>11.99</v>
      </c>
      <c r="F19" s="171">
        <f>ROUND(VALUE(SUBSTITUTE(実質収支比率等に係る経年分析!J$48,"▲","-")),2)</f>
        <v>9.23</v>
      </c>
    </row>
    <row r="20" spans="1:11" x14ac:dyDescent="0.2">
      <c r="A20" s="171" t="s">
        <v>55</v>
      </c>
      <c r="B20" s="171">
        <f>ROUND(VALUE(SUBSTITUTE(実質収支比率等に係る経年分析!F$47,"▲","-")),2)</f>
        <v>55.43</v>
      </c>
      <c r="C20" s="171">
        <f>ROUND(VALUE(SUBSTITUTE(実質収支比率等に係る経年分析!G$47,"▲","-")),2)</f>
        <v>55.67</v>
      </c>
      <c r="D20" s="171">
        <f>ROUND(VALUE(SUBSTITUTE(実質収支比率等に係る経年分析!H$47,"▲","-")),2)</f>
        <v>50.26</v>
      </c>
      <c r="E20" s="171">
        <f>ROUND(VALUE(SUBSTITUTE(実質収支比率等に係る経年分析!I$47,"▲","-")),2)</f>
        <v>45.54</v>
      </c>
      <c r="F20" s="171">
        <f>ROUND(VALUE(SUBSTITUTE(実質収支比率等に係る経年分析!J$47,"▲","-")),2)</f>
        <v>51.52</v>
      </c>
    </row>
    <row r="21" spans="1:11" x14ac:dyDescent="0.2">
      <c r="A21" s="171" t="s">
        <v>56</v>
      </c>
      <c r="B21" s="171">
        <f>IF(ISNUMBER(VALUE(SUBSTITUTE(実質収支比率等に係る経年分析!F$49,"▲","-"))),ROUND(VALUE(SUBSTITUTE(実質収支比率等に係る経年分析!F$49,"▲","-")),2),NA())</f>
        <v>2.1</v>
      </c>
      <c r="C21" s="171">
        <f>IF(ISNUMBER(VALUE(SUBSTITUTE(実質収支比率等に係る経年分析!G$49,"▲","-"))),ROUND(VALUE(SUBSTITUTE(実質収支比率等に係る経年分析!G$49,"▲","-")),2),NA())</f>
        <v>-2.86</v>
      </c>
      <c r="D21" s="171">
        <f>IF(ISNUMBER(VALUE(SUBSTITUTE(実質収支比率等に係る経年分析!H$49,"▲","-"))),ROUND(VALUE(SUBSTITUTE(実質収支比率等に係る経年分析!H$49,"▲","-")),2),NA())</f>
        <v>-3.08</v>
      </c>
      <c r="E21" s="171">
        <f>IF(ISNUMBER(VALUE(SUBSTITUTE(実質収支比率等に係る経年分析!I$49,"▲","-"))),ROUND(VALUE(SUBSTITUTE(実質収支比率等に係る経年分析!I$49,"▲","-")),2),NA())</f>
        <v>0.03</v>
      </c>
      <c r="F21" s="171">
        <f>IF(ISNUMBER(VALUE(SUBSTITUTE(実質収支比率等に係る経年分析!J$49,"▲","-"))),ROUND(VALUE(SUBSTITUTE(実質収支比率等に係る経年分析!J$49,"▲","-")),2),NA())</f>
        <v>8.11</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簡易水道事業</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住宅新築資金等貸付事業</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後期高齢者医療</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2">
      <c r="A32" s="172" t="str">
        <f>IF(連結実質赤字比率に係る赤字・黒字の構成分析!C$38="",NA(),連結実質赤字比率に係る赤字・黒字の構成分析!C$38)</f>
        <v>索道事業</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0.54</v>
      </c>
    </row>
    <row r="33" spans="1:16" x14ac:dyDescent="0.2">
      <c r="A33" s="172" t="str">
        <f>IF(連結実質赤字比率に係る赤字・黒字の構成分析!C$37="",NA(),連結実質赤字比率に係る赤字・黒字の構成分析!C$37)</f>
        <v>国民健康保険事業</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1.65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1.53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0.85</v>
      </c>
    </row>
    <row r="34" spans="1:16" x14ac:dyDescent="0.2">
      <c r="A34" s="172" t="str">
        <f>IF(連結実質赤字比率に係る赤字・黒字の構成分析!C$36="",NA(),連結実質赤字比率に係る赤字・黒字の構成分析!C$36)</f>
        <v>赤松団地造成事業</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0.91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0.94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0.95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0.87</v>
      </c>
    </row>
    <row r="35" spans="1:16" x14ac:dyDescent="0.2">
      <c r="A35" s="172" t="str">
        <f>IF(連結実質赤字比率に係る赤字・黒字の構成分析!C$35="",NA(),連結実質赤字比率に係る赤字・黒字の構成分析!C$35)</f>
        <v>介護保険事業</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1.17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0.71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0.66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2.08</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10.25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7.38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9.8000000000000007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11.98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9.23</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362</v>
      </c>
      <c r="E42" s="173"/>
      <c r="F42" s="173"/>
      <c r="G42" s="173">
        <f>'実質公債費比率（分子）の構造'!L$52</f>
        <v>355</v>
      </c>
      <c r="H42" s="173"/>
      <c r="I42" s="173"/>
      <c r="J42" s="173">
        <f>'実質公債費比率（分子）の構造'!M$52</f>
        <v>372</v>
      </c>
      <c r="K42" s="173"/>
      <c r="L42" s="173"/>
      <c r="M42" s="173">
        <f>'実質公債費比率（分子）の構造'!N$52</f>
        <v>357</v>
      </c>
      <c r="N42" s="173"/>
      <c r="O42" s="173"/>
      <c r="P42" s="173">
        <f>'実質公債費比率（分子）の構造'!O$52</f>
        <v>378</v>
      </c>
    </row>
    <row r="43" spans="1:16" x14ac:dyDescent="0.2">
      <c r="A43" s="173" t="s">
        <v>64</v>
      </c>
      <c r="B43" s="173">
        <f>'実質公債費比率（分子）の構造'!K$51</f>
        <v>0</v>
      </c>
      <c r="C43" s="173"/>
      <c r="D43" s="173"/>
      <c r="E43" s="173" t="str">
        <f>'実質公債費比率（分子）の構造'!L$51</f>
        <v>-</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3</v>
      </c>
      <c r="C45" s="173"/>
      <c r="D45" s="173"/>
      <c r="E45" s="173">
        <f>'実質公債費比率（分子）の構造'!L$49</f>
        <v>4</v>
      </c>
      <c r="F45" s="173"/>
      <c r="G45" s="173"/>
      <c r="H45" s="173">
        <f>'実質公債費比率（分子）の構造'!M$49</f>
        <v>3</v>
      </c>
      <c r="I45" s="173"/>
      <c r="J45" s="173"/>
      <c r="K45" s="173">
        <f>'実質公債費比率（分子）の構造'!N$49</f>
        <v>3</v>
      </c>
      <c r="L45" s="173"/>
      <c r="M45" s="173"/>
      <c r="N45" s="173">
        <f>'実質公債費比率（分子）の構造'!O$49</f>
        <v>3</v>
      </c>
      <c r="O45" s="173"/>
      <c r="P45" s="173"/>
    </row>
    <row r="46" spans="1:16" x14ac:dyDescent="0.2">
      <c r="A46" s="173" t="s">
        <v>67</v>
      </c>
      <c r="B46" s="173">
        <f>'実質公債費比率（分子）の構造'!K$48</f>
        <v>147</v>
      </c>
      <c r="C46" s="173"/>
      <c r="D46" s="173"/>
      <c r="E46" s="173">
        <f>'実質公債費比率（分子）の構造'!L$48</f>
        <v>141</v>
      </c>
      <c r="F46" s="173"/>
      <c r="G46" s="173"/>
      <c r="H46" s="173">
        <f>'実質公債費比率（分子）の構造'!M$48</f>
        <v>140</v>
      </c>
      <c r="I46" s="173"/>
      <c r="J46" s="173"/>
      <c r="K46" s="173">
        <f>'実質公債費比率（分子）の構造'!N$48</f>
        <v>142</v>
      </c>
      <c r="L46" s="173"/>
      <c r="M46" s="173"/>
      <c r="N46" s="173">
        <f>'実質公債費比率（分子）の構造'!O$48</f>
        <v>149</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328</v>
      </c>
      <c r="C49" s="173"/>
      <c r="D49" s="173"/>
      <c r="E49" s="173">
        <f>'実質公債費比率（分子）の構造'!L$45</f>
        <v>335</v>
      </c>
      <c r="F49" s="173"/>
      <c r="G49" s="173"/>
      <c r="H49" s="173">
        <f>'実質公債費比率（分子）の構造'!M$45</f>
        <v>351</v>
      </c>
      <c r="I49" s="173"/>
      <c r="J49" s="173"/>
      <c r="K49" s="173">
        <f>'実質公債費比率（分子）の構造'!N$45</f>
        <v>334</v>
      </c>
      <c r="L49" s="173"/>
      <c r="M49" s="173"/>
      <c r="N49" s="173">
        <f>'実質公債費比率（分子）の構造'!O$45</f>
        <v>398</v>
      </c>
      <c r="O49" s="173"/>
      <c r="P49" s="173"/>
    </row>
    <row r="50" spans="1:16" x14ac:dyDescent="0.2">
      <c r="A50" s="173" t="s">
        <v>71</v>
      </c>
      <c r="B50" s="173" t="e">
        <f>NA()</f>
        <v>#N/A</v>
      </c>
      <c r="C50" s="173">
        <f>IF(ISNUMBER('実質公債費比率（分子）の構造'!K$53),'実質公債費比率（分子）の構造'!K$53,NA())</f>
        <v>116</v>
      </c>
      <c r="D50" s="173" t="e">
        <f>NA()</f>
        <v>#N/A</v>
      </c>
      <c r="E50" s="173" t="e">
        <f>NA()</f>
        <v>#N/A</v>
      </c>
      <c r="F50" s="173">
        <f>IF(ISNUMBER('実質公債費比率（分子）の構造'!L$53),'実質公債費比率（分子）の構造'!L$53,NA())</f>
        <v>125</v>
      </c>
      <c r="G50" s="173" t="e">
        <f>NA()</f>
        <v>#N/A</v>
      </c>
      <c r="H50" s="173" t="e">
        <f>NA()</f>
        <v>#N/A</v>
      </c>
      <c r="I50" s="173">
        <f>IF(ISNUMBER('実質公債費比率（分子）の構造'!M$53),'実質公債費比率（分子）の構造'!M$53,NA())</f>
        <v>122</v>
      </c>
      <c r="J50" s="173" t="e">
        <f>NA()</f>
        <v>#N/A</v>
      </c>
      <c r="K50" s="173" t="e">
        <f>NA()</f>
        <v>#N/A</v>
      </c>
      <c r="L50" s="173">
        <f>IF(ISNUMBER('実質公債費比率（分子）の構造'!N$53),'実質公債費比率（分子）の構造'!N$53,NA())</f>
        <v>122</v>
      </c>
      <c r="M50" s="173" t="e">
        <f>NA()</f>
        <v>#N/A</v>
      </c>
      <c r="N50" s="173" t="e">
        <f>NA()</f>
        <v>#N/A</v>
      </c>
      <c r="O50" s="173">
        <f>IF(ISNUMBER('実質公債費比率（分子）の構造'!O$53),'実質公債費比率（分子）の構造'!O$53,NA())</f>
        <v>172</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3361</v>
      </c>
      <c r="E56" s="172"/>
      <c r="F56" s="172"/>
      <c r="G56" s="172">
        <f>'将来負担比率（分子）の構造'!J$52</f>
        <v>3584</v>
      </c>
      <c r="H56" s="172"/>
      <c r="I56" s="172"/>
      <c r="J56" s="172">
        <f>'将来負担比率（分子）の構造'!K$52</f>
        <v>3721</v>
      </c>
      <c r="K56" s="172"/>
      <c r="L56" s="172"/>
      <c r="M56" s="172">
        <f>'将来負担比率（分子）の構造'!L$52</f>
        <v>3706</v>
      </c>
      <c r="N56" s="172"/>
      <c r="O56" s="172"/>
      <c r="P56" s="172">
        <f>'将来負担比率（分子）の構造'!M$52</f>
        <v>3975</v>
      </c>
    </row>
    <row r="57" spans="1:16" x14ac:dyDescent="0.2">
      <c r="A57" s="172" t="s">
        <v>42</v>
      </c>
      <c r="B57" s="172"/>
      <c r="C57" s="172"/>
      <c r="D57" s="172">
        <f>'将来負担比率（分子）の構造'!I$51</f>
        <v>19</v>
      </c>
      <c r="E57" s="172"/>
      <c r="F57" s="172"/>
      <c r="G57" s="172" t="str">
        <f>'将来負担比率（分子）の構造'!J$51</f>
        <v>-</v>
      </c>
      <c r="H57" s="172"/>
      <c r="I57" s="172"/>
      <c r="J57" s="172">
        <f>'将来負担比率（分子）の構造'!K$51</f>
        <v>67</v>
      </c>
      <c r="K57" s="172"/>
      <c r="L57" s="172"/>
      <c r="M57" s="172">
        <f>'将来負担比率（分子）の構造'!L$51</f>
        <v>57</v>
      </c>
      <c r="N57" s="172"/>
      <c r="O57" s="172"/>
      <c r="P57" s="172">
        <f>'将来負担比率（分子）の構造'!M$51</f>
        <v>50</v>
      </c>
    </row>
    <row r="58" spans="1:16" x14ac:dyDescent="0.2">
      <c r="A58" s="172" t="s">
        <v>41</v>
      </c>
      <c r="B58" s="172"/>
      <c r="C58" s="172"/>
      <c r="D58" s="172">
        <f>'将来負担比率（分子）の構造'!I$50</f>
        <v>2064</v>
      </c>
      <c r="E58" s="172"/>
      <c r="F58" s="172"/>
      <c r="G58" s="172">
        <f>'将来負担比率（分子）の構造'!J$50</f>
        <v>2111</v>
      </c>
      <c r="H58" s="172"/>
      <c r="I58" s="172"/>
      <c r="J58" s="172">
        <f>'将来負担比率（分子）の構造'!K$50</f>
        <v>2034</v>
      </c>
      <c r="K58" s="172"/>
      <c r="L58" s="172"/>
      <c r="M58" s="172">
        <f>'将来負担比率（分子）の構造'!L$50</f>
        <v>2031</v>
      </c>
      <c r="N58" s="172"/>
      <c r="O58" s="172"/>
      <c r="P58" s="172">
        <f>'将来負担比率（分子）の構造'!M$50</f>
        <v>2315</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500</v>
      </c>
      <c r="C62" s="172"/>
      <c r="D62" s="172"/>
      <c r="E62" s="172">
        <f>'将来負担比率（分子）の構造'!J$45</f>
        <v>463</v>
      </c>
      <c r="F62" s="172"/>
      <c r="G62" s="172"/>
      <c r="H62" s="172">
        <f>'将来負担比率（分子）の構造'!K$45</f>
        <v>435</v>
      </c>
      <c r="I62" s="172"/>
      <c r="J62" s="172"/>
      <c r="K62" s="172">
        <f>'将来負担比率（分子）の構造'!L$45</f>
        <v>430</v>
      </c>
      <c r="L62" s="172"/>
      <c r="M62" s="172"/>
      <c r="N62" s="172">
        <f>'将来負担比率（分子）の構造'!M$45</f>
        <v>426</v>
      </c>
      <c r="O62" s="172"/>
      <c r="P62" s="172"/>
    </row>
    <row r="63" spans="1:16" x14ac:dyDescent="0.2">
      <c r="A63" s="172" t="s">
        <v>34</v>
      </c>
      <c r="B63" s="172">
        <f>'将来負担比率（分子）の構造'!I$44</f>
        <v>35</v>
      </c>
      <c r="C63" s="172"/>
      <c r="D63" s="172"/>
      <c r="E63" s="172">
        <f>'将来負担比率（分子）の構造'!J$44</f>
        <v>32</v>
      </c>
      <c r="F63" s="172"/>
      <c r="G63" s="172"/>
      <c r="H63" s="172">
        <f>'将来負担比率（分子）の構造'!K$44</f>
        <v>38</v>
      </c>
      <c r="I63" s="172"/>
      <c r="J63" s="172"/>
      <c r="K63" s="172">
        <f>'将来負担比率（分子）の構造'!L$44</f>
        <v>36</v>
      </c>
      <c r="L63" s="172"/>
      <c r="M63" s="172"/>
      <c r="N63" s="172">
        <f>'将来負担比率（分子）の構造'!M$44</f>
        <v>33</v>
      </c>
      <c r="O63" s="172"/>
      <c r="P63" s="172"/>
    </row>
    <row r="64" spans="1:16" x14ac:dyDescent="0.2">
      <c r="A64" s="172" t="s">
        <v>33</v>
      </c>
      <c r="B64" s="172">
        <f>'将来負担比率（分子）の構造'!I$43</f>
        <v>1494</v>
      </c>
      <c r="C64" s="172"/>
      <c r="D64" s="172"/>
      <c r="E64" s="172">
        <f>'将来負担比率（分子）の構造'!J$43</f>
        <v>1532</v>
      </c>
      <c r="F64" s="172"/>
      <c r="G64" s="172"/>
      <c r="H64" s="172">
        <f>'将来負担比率（分子）の構造'!K$43</f>
        <v>1483</v>
      </c>
      <c r="I64" s="172"/>
      <c r="J64" s="172"/>
      <c r="K64" s="172">
        <f>'将来負担比率（分子）の構造'!L$43</f>
        <v>1604</v>
      </c>
      <c r="L64" s="172"/>
      <c r="M64" s="172"/>
      <c r="N64" s="172">
        <f>'将来負担比率（分子）の構造'!M$43</f>
        <v>1529</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3346</v>
      </c>
      <c r="C66" s="172"/>
      <c r="D66" s="172"/>
      <c r="E66" s="172">
        <f>'将来負担比率（分子）の構造'!J$41</f>
        <v>3674</v>
      </c>
      <c r="F66" s="172"/>
      <c r="G66" s="172"/>
      <c r="H66" s="172">
        <f>'将来負担比率（分子）の構造'!K$41</f>
        <v>3800</v>
      </c>
      <c r="I66" s="172"/>
      <c r="J66" s="172"/>
      <c r="K66" s="172">
        <f>'将来負担比率（分子）の構造'!L$41</f>
        <v>4068</v>
      </c>
      <c r="L66" s="172"/>
      <c r="M66" s="172"/>
      <c r="N66" s="172">
        <f>'将来負担比率（分子）の構造'!M$41</f>
        <v>4196</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5</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344</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1069</v>
      </c>
      <c r="C72" s="176">
        <f>基金残高に係る経年分析!G55</f>
        <v>1012</v>
      </c>
      <c r="D72" s="176">
        <f>基金残高に係る経年分析!H55</f>
        <v>1251</v>
      </c>
    </row>
    <row r="73" spans="1:16" x14ac:dyDescent="0.2">
      <c r="A73" s="175" t="s">
        <v>78</v>
      </c>
      <c r="B73" s="176">
        <f>基金残高に係る経年分析!F56</f>
        <v>135</v>
      </c>
      <c r="C73" s="176">
        <f>基金残高に係る経年分析!G56</f>
        <v>135</v>
      </c>
      <c r="D73" s="176">
        <f>基金残高に係る経年分析!H56</f>
        <v>135</v>
      </c>
    </row>
    <row r="74" spans="1:16" x14ac:dyDescent="0.2">
      <c r="A74" s="175" t="s">
        <v>79</v>
      </c>
      <c r="B74" s="176">
        <f>基金残高に係る経年分析!F57</f>
        <v>632</v>
      </c>
      <c r="C74" s="176">
        <f>基金残高に係る経年分析!G57</f>
        <v>672</v>
      </c>
      <c r="D74" s="176">
        <f>基金残高に係る経年分析!H57</f>
        <v>695</v>
      </c>
    </row>
  </sheetData>
  <sheetProtection algorithmName="SHA-512" hashValue="/gcFegN1njBATg5hMMRqmZgkMAjT1OphL8r/EULjGVKetWEyRNrNltReyfGgN4UIWTZtb8Rrl0WafeMdS0qkyA==" saltValue="NyCi1xpb4tc6F7W6CZDB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219</v>
      </c>
      <c r="DI1" s="642"/>
      <c r="DJ1" s="642"/>
      <c r="DK1" s="642"/>
      <c r="DL1" s="642"/>
      <c r="DM1" s="642"/>
      <c r="DN1" s="643"/>
      <c r="DO1" s="212"/>
      <c r="DP1" s="641" t="s">
        <v>220</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2">
      <c r="B2" s="213" t="s">
        <v>221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4" t="s">
        <v>222</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223</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224</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2">
      <c r="B4" s="644" t="s">
        <v>1</v>
      </c>
      <c r="C4" s="645"/>
      <c r="D4" s="645"/>
      <c r="E4" s="645"/>
      <c r="F4" s="645"/>
      <c r="G4" s="645"/>
      <c r="H4" s="645"/>
      <c r="I4" s="645"/>
      <c r="J4" s="645"/>
      <c r="K4" s="645"/>
      <c r="L4" s="645"/>
      <c r="M4" s="645"/>
      <c r="N4" s="645"/>
      <c r="O4" s="645"/>
      <c r="P4" s="645"/>
      <c r="Q4" s="646"/>
      <c r="R4" s="644" t="s">
        <v>225</v>
      </c>
      <c r="S4" s="645"/>
      <c r="T4" s="645"/>
      <c r="U4" s="645"/>
      <c r="V4" s="645"/>
      <c r="W4" s="645"/>
      <c r="X4" s="645"/>
      <c r="Y4" s="646"/>
      <c r="Z4" s="644" t="s">
        <v>226</v>
      </c>
      <c r="AA4" s="645"/>
      <c r="AB4" s="645"/>
      <c r="AC4" s="646"/>
      <c r="AD4" s="644" t="s">
        <v>227</v>
      </c>
      <c r="AE4" s="645"/>
      <c r="AF4" s="645"/>
      <c r="AG4" s="645"/>
      <c r="AH4" s="645"/>
      <c r="AI4" s="645"/>
      <c r="AJ4" s="645"/>
      <c r="AK4" s="646"/>
      <c r="AL4" s="644" t="s">
        <v>226</v>
      </c>
      <c r="AM4" s="645"/>
      <c r="AN4" s="645"/>
      <c r="AO4" s="646"/>
      <c r="AP4" s="650" t="s">
        <v>228</v>
      </c>
      <c r="AQ4" s="650"/>
      <c r="AR4" s="650"/>
      <c r="AS4" s="650"/>
      <c r="AT4" s="650"/>
      <c r="AU4" s="650"/>
      <c r="AV4" s="650"/>
      <c r="AW4" s="650"/>
      <c r="AX4" s="650"/>
      <c r="AY4" s="650"/>
      <c r="AZ4" s="650"/>
      <c r="BA4" s="650"/>
      <c r="BB4" s="650"/>
      <c r="BC4" s="650"/>
      <c r="BD4" s="650"/>
      <c r="BE4" s="650"/>
      <c r="BF4" s="650"/>
      <c r="BG4" s="650" t="s">
        <v>229</v>
      </c>
      <c r="BH4" s="650"/>
      <c r="BI4" s="650"/>
      <c r="BJ4" s="650"/>
      <c r="BK4" s="650"/>
      <c r="BL4" s="650"/>
      <c r="BM4" s="650"/>
      <c r="BN4" s="650"/>
      <c r="BO4" s="650" t="s">
        <v>226</v>
      </c>
      <c r="BP4" s="650"/>
      <c r="BQ4" s="650"/>
      <c r="BR4" s="650"/>
      <c r="BS4" s="650" t="s">
        <v>230</v>
      </c>
      <c r="BT4" s="650"/>
      <c r="BU4" s="650"/>
      <c r="BV4" s="650"/>
      <c r="BW4" s="650"/>
      <c r="BX4" s="650"/>
      <c r="BY4" s="650"/>
      <c r="BZ4" s="650"/>
      <c r="CA4" s="650"/>
      <c r="CB4" s="650"/>
      <c r="CD4" s="647" t="s">
        <v>231</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2" customFormat="1" ht="11.25" customHeight="1" x14ac:dyDescent="0.2">
      <c r="B5" s="651" t="s">
        <v>232</v>
      </c>
      <c r="C5" s="652"/>
      <c r="D5" s="652"/>
      <c r="E5" s="652"/>
      <c r="F5" s="652"/>
      <c r="G5" s="652"/>
      <c r="H5" s="652"/>
      <c r="I5" s="652"/>
      <c r="J5" s="652"/>
      <c r="K5" s="652"/>
      <c r="L5" s="652"/>
      <c r="M5" s="652"/>
      <c r="N5" s="652"/>
      <c r="O5" s="652"/>
      <c r="P5" s="652"/>
      <c r="Q5" s="653"/>
      <c r="R5" s="654">
        <v>231962</v>
      </c>
      <c r="S5" s="655"/>
      <c r="T5" s="655"/>
      <c r="U5" s="655"/>
      <c r="V5" s="655"/>
      <c r="W5" s="655"/>
      <c r="X5" s="655"/>
      <c r="Y5" s="656"/>
      <c r="Z5" s="657">
        <v>5.5</v>
      </c>
      <c r="AA5" s="657"/>
      <c r="AB5" s="657"/>
      <c r="AC5" s="657"/>
      <c r="AD5" s="658">
        <v>231962</v>
      </c>
      <c r="AE5" s="658"/>
      <c r="AF5" s="658"/>
      <c r="AG5" s="658"/>
      <c r="AH5" s="658"/>
      <c r="AI5" s="658"/>
      <c r="AJ5" s="658"/>
      <c r="AK5" s="658"/>
      <c r="AL5" s="659">
        <v>9.8000000000000007</v>
      </c>
      <c r="AM5" s="660"/>
      <c r="AN5" s="660"/>
      <c r="AO5" s="661"/>
      <c r="AP5" s="651" t="s">
        <v>233</v>
      </c>
      <c r="AQ5" s="652"/>
      <c r="AR5" s="652"/>
      <c r="AS5" s="652"/>
      <c r="AT5" s="652"/>
      <c r="AU5" s="652"/>
      <c r="AV5" s="652"/>
      <c r="AW5" s="652"/>
      <c r="AX5" s="652"/>
      <c r="AY5" s="652"/>
      <c r="AZ5" s="652"/>
      <c r="BA5" s="652"/>
      <c r="BB5" s="652"/>
      <c r="BC5" s="652"/>
      <c r="BD5" s="652"/>
      <c r="BE5" s="652"/>
      <c r="BF5" s="653"/>
      <c r="BG5" s="665">
        <v>231962</v>
      </c>
      <c r="BH5" s="666"/>
      <c r="BI5" s="666"/>
      <c r="BJ5" s="666"/>
      <c r="BK5" s="666"/>
      <c r="BL5" s="666"/>
      <c r="BM5" s="666"/>
      <c r="BN5" s="667"/>
      <c r="BO5" s="668">
        <v>100</v>
      </c>
      <c r="BP5" s="668"/>
      <c r="BQ5" s="668"/>
      <c r="BR5" s="668"/>
      <c r="BS5" s="669" t="s">
        <v>129</v>
      </c>
      <c r="BT5" s="669"/>
      <c r="BU5" s="669"/>
      <c r="BV5" s="669"/>
      <c r="BW5" s="669"/>
      <c r="BX5" s="669"/>
      <c r="BY5" s="669"/>
      <c r="BZ5" s="669"/>
      <c r="CA5" s="669"/>
      <c r="CB5" s="673"/>
      <c r="CD5" s="647" t="s">
        <v>228</v>
      </c>
      <c r="CE5" s="648"/>
      <c r="CF5" s="648"/>
      <c r="CG5" s="648"/>
      <c r="CH5" s="648"/>
      <c r="CI5" s="648"/>
      <c r="CJ5" s="648"/>
      <c r="CK5" s="648"/>
      <c r="CL5" s="648"/>
      <c r="CM5" s="648"/>
      <c r="CN5" s="648"/>
      <c r="CO5" s="648"/>
      <c r="CP5" s="648"/>
      <c r="CQ5" s="649"/>
      <c r="CR5" s="647" t="s">
        <v>234</v>
      </c>
      <c r="CS5" s="648"/>
      <c r="CT5" s="648"/>
      <c r="CU5" s="648"/>
      <c r="CV5" s="648"/>
      <c r="CW5" s="648"/>
      <c r="CX5" s="648"/>
      <c r="CY5" s="649"/>
      <c r="CZ5" s="647" t="s">
        <v>226</v>
      </c>
      <c r="DA5" s="648"/>
      <c r="DB5" s="648"/>
      <c r="DC5" s="649"/>
      <c r="DD5" s="647" t="s">
        <v>235</v>
      </c>
      <c r="DE5" s="648"/>
      <c r="DF5" s="648"/>
      <c r="DG5" s="648"/>
      <c r="DH5" s="648"/>
      <c r="DI5" s="648"/>
      <c r="DJ5" s="648"/>
      <c r="DK5" s="648"/>
      <c r="DL5" s="648"/>
      <c r="DM5" s="648"/>
      <c r="DN5" s="648"/>
      <c r="DO5" s="648"/>
      <c r="DP5" s="649"/>
      <c r="DQ5" s="647" t="s">
        <v>236</v>
      </c>
      <c r="DR5" s="648"/>
      <c r="DS5" s="648"/>
      <c r="DT5" s="648"/>
      <c r="DU5" s="648"/>
      <c r="DV5" s="648"/>
      <c r="DW5" s="648"/>
      <c r="DX5" s="648"/>
      <c r="DY5" s="648"/>
      <c r="DZ5" s="648"/>
      <c r="EA5" s="648"/>
      <c r="EB5" s="648"/>
      <c r="EC5" s="649"/>
    </row>
    <row r="6" spans="2:143" ht="11.25" customHeight="1" x14ac:dyDescent="0.2">
      <c r="B6" s="662" t="s">
        <v>237</v>
      </c>
      <c r="C6" s="663"/>
      <c r="D6" s="663"/>
      <c r="E6" s="663"/>
      <c r="F6" s="663"/>
      <c r="G6" s="663"/>
      <c r="H6" s="663"/>
      <c r="I6" s="663"/>
      <c r="J6" s="663"/>
      <c r="K6" s="663"/>
      <c r="L6" s="663"/>
      <c r="M6" s="663"/>
      <c r="N6" s="663"/>
      <c r="O6" s="663"/>
      <c r="P6" s="663"/>
      <c r="Q6" s="664"/>
      <c r="R6" s="665">
        <v>41483</v>
      </c>
      <c r="S6" s="666"/>
      <c r="T6" s="666"/>
      <c r="U6" s="666"/>
      <c r="V6" s="666"/>
      <c r="W6" s="666"/>
      <c r="X6" s="666"/>
      <c r="Y6" s="667"/>
      <c r="Z6" s="668">
        <v>1</v>
      </c>
      <c r="AA6" s="668"/>
      <c r="AB6" s="668"/>
      <c r="AC6" s="668"/>
      <c r="AD6" s="669">
        <v>41483</v>
      </c>
      <c r="AE6" s="669"/>
      <c r="AF6" s="669"/>
      <c r="AG6" s="669"/>
      <c r="AH6" s="669"/>
      <c r="AI6" s="669"/>
      <c r="AJ6" s="669"/>
      <c r="AK6" s="669"/>
      <c r="AL6" s="670">
        <v>1.7</v>
      </c>
      <c r="AM6" s="671"/>
      <c r="AN6" s="671"/>
      <c r="AO6" s="672"/>
      <c r="AP6" s="662" t="s">
        <v>238</v>
      </c>
      <c r="AQ6" s="663"/>
      <c r="AR6" s="663"/>
      <c r="AS6" s="663"/>
      <c r="AT6" s="663"/>
      <c r="AU6" s="663"/>
      <c r="AV6" s="663"/>
      <c r="AW6" s="663"/>
      <c r="AX6" s="663"/>
      <c r="AY6" s="663"/>
      <c r="AZ6" s="663"/>
      <c r="BA6" s="663"/>
      <c r="BB6" s="663"/>
      <c r="BC6" s="663"/>
      <c r="BD6" s="663"/>
      <c r="BE6" s="663"/>
      <c r="BF6" s="664"/>
      <c r="BG6" s="665">
        <v>231962</v>
      </c>
      <c r="BH6" s="666"/>
      <c r="BI6" s="666"/>
      <c r="BJ6" s="666"/>
      <c r="BK6" s="666"/>
      <c r="BL6" s="666"/>
      <c r="BM6" s="666"/>
      <c r="BN6" s="667"/>
      <c r="BO6" s="668">
        <v>100</v>
      </c>
      <c r="BP6" s="668"/>
      <c r="BQ6" s="668"/>
      <c r="BR6" s="668"/>
      <c r="BS6" s="669" t="s">
        <v>129</v>
      </c>
      <c r="BT6" s="669"/>
      <c r="BU6" s="669"/>
      <c r="BV6" s="669"/>
      <c r="BW6" s="669"/>
      <c r="BX6" s="669"/>
      <c r="BY6" s="669"/>
      <c r="BZ6" s="669"/>
      <c r="CA6" s="669"/>
      <c r="CB6" s="673"/>
      <c r="CD6" s="676" t="s">
        <v>239</v>
      </c>
      <c r="CE6" s="677"/>
      <c r="CF6" s="677"/>
      <c r="CG6" s="677"/>
      <c r="CH6" s="677"/>
      <c r="CI6" s="677"/>
      <c r="CJ6" s="677"/>
      <c r="CK6" s="677"/>
      <c r="CL6" s="677"/>
      <c r="CM6" s="677"/>
      <c r="CN6" s="677"/>
      <c r="CO6" s="677"/>
      <c r="CP6" s="677"/>
      <c r="CQ6" s="678"/>
      <c r="CR6" s="665">
        <v>52533</v>
      </c>
      <c r="CS6" s="666"/>
      <c r="CT6" s="666"/>
      <c r="CU6" s="666"/>
      <c r="CV6" s="666"/>
      <c r="CW6" s="666"/>
      <c r="CX6" s="666"/>
      <c r="CY6" s="667"/>
      <c r="CZ6" s="659">
        <v>1.3</v>
      </c>
      <c r="DA6" s="660"/>
      <c r="DB6" s="660"/>
      <c r="DC6" s="679"/>
      <c r="DD6" s="674" t="s">
        <v>129</v>
      </c>
      <c r="DE6" s="666"/>
      <c r="DF6" s="666"/>
      <c r="DG6" s="666"/>
      <c r="DH6" s="666"/>
      <c r="DI6" s="666"/>
      <c r="DJ6" s="666"/>
      <c r="DK6" s="666"/>
      <c r="DL6" s="666"/>
      <c r="DM6" s="666"/>
      <c r="DN6" s="666"/>
      <c r="DO6" s="666"/>
      <c r="DP6" s="667"/>
      <c r="DQ6" s="674">
        <v>52533</v>
      </c>
      <c r="DR6" s="666"/>
      <c r="DS6" s="666"/>
      <c r="DT6" s="666"/>
      <c r="DU6" s="666"/>
      <c r="DV6" s="666"/>
      <c r="DW6" s="666"/>
      <c r="DX6" s="666"/>
      <c r="DY6" s="666"/>
      <c r="DZ6" s="666"/>
      <c r="EA6" s="666"/>
      <c r="EB6" s="666"/>
      <c r="EC6" s="675"/>
    </row>
    <row r="7" spans="2:143" ht="11.25" customHeight="1" x14ac:dyDescent="0.2">
      <c r="B7" s="662" t="s">
        <v>240</v>
      </c>
      <c r="C7" s="663"/>
      <c r="D7" s="663"/>
      <c r="E7" s="663"/>
      <c r="F7" s="663"/>
      <c r="G7" s="663"/>
      <c r="H7" s="663"/>
      <c r="I7" s="663"/>
      <c r="J7" s="663"/>
      <c r="K7" s="663"/>
      <c r="L7" s="663"/>
      <c r="M7" s="663"/>
      <c r="N7" s="663"/>
      <c r="O7" s="663"/>
      <c r="P7" s="663"/>
      <c r="Q7" s="664"/>
      <c r="R7" s="665">
        <v>249</v>
      </c>
      <c r="S7" s="666"/>
      <c r="T7" s="666"/>
      <c r="U7" s="666"/>
      <c r="V7" s="666"/>
      <c r="W7" s="666"/>
      <c r="X7" s="666"/>
      <c r="Y7" s="667"/>
      <c r="Z7" s="668">
        <v>0</v>
      </c>
      <c r="AA7" s="668"/>
      <c r="AB7" s="668"/>
      <c r="AC7" s="668"/>
      <c r="AD7" s="669">
        <v>249</v>
      </c>
      <c r="AE7" s="669"/>
      <c r="AF7" s="669"/>
      <c r="AG7" s="669"/>
      <c r="AH7" s="669"/>
      <c r="AI7" s="669"/>
      <c r="AJ7" s="669"/>
      <c r="AK7" s="669"/>
      <c r="AL7" s="670">
        <v>0</v>
      </c>
      <c r="AM7" s="671"/>
      <c r="AN7" s="671"/>
      <c r="AO7" s="672"/>
      <c r="AP7" s="662" t="s">
        <v>241</v>
      </c>
      <c r="AQ7" s="663"/>
      <c r="AR7" s="663"/>
      <c r="AS7" s="663"/>
      <c r="AT7" s="663"/>
      <c r="AU7" s="663"/>
      <c r="AV7" s="663"/>
      <c r="AW7" s="663"/>
      <c r="AX7" s="663"/>
      <c r="AY7" s="663"/>
      <c r="AZ7" s="663"/>
      <c r="BA7" s="663"/>
      <c r="BB7" s="663"/>
      <c r="BC7" s="663"/>
      <c r="BD7" s="663"/>
      <c r="BE7" s="663"/>
      <c r="BF7" s="664"/>
      <c r="BG7" s="665">
        <v>99560</v>
      </c>
      <c r="BH7" s="666"/>
      <c r="BI7" s="666"/>
      <c r="BJ7" s="666"/>
      <c r="BK7" s="666"/>
      <c r="BL7" s="666"/>
      <c r="BM7" s="666"/>
      <c r="BN7" s="667"/>
      <c r="BO7" s="668">
        <v>42.9</v>
      </c>
      <c r="BP7" s="668"/>
      <c r="BQ7" s="668"/>
      <c r="BR7" s="668"/>
      <c r="BS7" s="669" t="s">
        <v>129</v>
      </c>
      <c r="BT7" s="669"/>
      <c r="BU7" s="669"/>
      <c r="BV7" s="669"/>
      <c r="BW7" s="669"/>
      <c r="BX7" s="669"/>
      <c r="BY7" s="669"/>
      <c r="BZ7" s="669"/>
      <c r="CA7" s="669"/>
      <c r="CB7" s="673"/>
      <c r="CD7" s="680" t="s">
        <v>242</v>
      </c>
      <c r="CE7" s="681"/>
      <c r="CF7" s="681"/>
      <c r="CG7" s="681"/>
      <c r="CH7" s="681"/>
      <c r="CI7" s="681"/>
      <c r="CJ7" s="681"/>
      <c r="CK7" s="681"/>
      <c r="CL7" s="681"/>
      <c r="CM7" s="681"/>
      <c r="CN7" s="681"/>
      <c r="CO7" s="681"/>
      <c r="CP7" s="681"/>
      <c r="CQ7" s="682"/>
      <c r="CR7" s="665">
        <v>870142</v>
      </c>
      <c r="CS7" s="666"/>
      <c r="CT7" s="666"/>
      <c r="CU7" s="666"/>
      <c r="CV7" s="666"/>
      <c r="CW7" s="666"/>
      <c r="CX7" s="666"/>
      <c r="CY7" s="667"/>
      <c r="CZ7" s="668">
        <v>21.9</v>
      </c>
      <c r="DA7" s="668"/>
      <c r="DB7" s="668"/>
      <c r="DC7" s="668"/>
      <c r="DD7" s="674">
        <v>49828</v>
      </c>
      <c r="DE7" s="666"/>
      <c r="DF7" s="666"/>
      <c r="DG7" s="666"/>
      <c r="DH7" s="666"/>
      <c r="DI7" s="666"/>
      <c r="DJ7" s="666"/>
      <c r="DK7" s="666"/>
      <c r="DL7" s="666"/>
      <c r="DM7" s="666"/>
      <c r="DN7" s="666"/>
      <c r="DO7" s="666"/>
      <c r="DP7" s="667"/>
      <c r="DQ7" s="674">
        <v>688754</v>
      </c>
      <c r="DR7" s="666"/>
      <c r="DS7" s="666"/>
      <c r="DT7" s="666"/>
      <c r="DU7" s="666"/>
      <c r="DV7" s="666"/>
      <c r="DW7" s="666"/>
      <c r="DX7" s="666"/>
      <c r="DY7" s="666"/>
      <c r="DZ7" s="666"/>
      <c r="EA7" s="666"/>
      <c r="EB7" s="666"/>
      <c r="EC7" s="675"/>
    </row>
    <row r="8" spans="2:143" ht="11.25" customHeight="1" x14ac:dyDescent="0.2">
      <c r="B8" s="662" t="s">
        <v>243</v>
      </c>
      <c r="C8" s="663"/>
      <c r="D8" s="663"/>
      <c r="E8" s="663"/>
      <c r="F8" s="663"/>
      <c r="G8" s="663"/>
      <c r="H8" s="663"/>
      <c r="I8" s="663"/>
      <c r="J8" s="663"/>
      <c r="K8" s="663"/>
      <c r="L8" s="663"/>
      <c r="M8" s="663"/>
      <c r="N8" s="663"/>
      <c r="O8" s="663"/>
      <c r="P8" s="663"/>
      <c r="Q8" s="664"/>
      <c r="R8" s="665">
        <v>1519</v>
      </c>
      <c r="S8" s="666"/>
      <c r="T8" s="666"/>
      <c r="U8" s="666"/>
      <c r="V8" s="666"/>
      <c r="W8" s="666"/>
      <c r="X8" s="666"/>
      <c r="Y8" s="667"/>
      <c r="Z8" s="668">
        <v>0</v>
      </c>
      <c r="AA8" s="668"/>
      <c r="AB8" s="668"/>
      <c r="AC8" s="668"/>
      <c r="AD8" s="669">
        <v>1519</v>
      </c>
      <c r="AE8" s="669"/>
      <c r="AF8" s="669"/>
      <c r="AG8" s="669"/>
      <c r="AH8" s="669"/>
      <c r="AI8" s="669"/>
      <c r="AJ8" s="669"/>
      <c r="AK8" s="669"/>
      <c r="AL8" s="670">
        <v>0.1</v>
      </c>
      <c r="AM8" s="671"/>
      <c r="AN8" s="671"/>
      <c r="AO8" s="672"/>
      <c r="AP8" s="662" t="s">
        <v>244</v>
      </c>
      <c r="AQ8" s="663"/>
      <c r="AR8" s="663"/>
      <c r="AS8" s="663"/>
      <c r="AT8" s="663"/>
      <c r="AU8" s="663"/>
      <c r="AV8" s="663"/>
      <c r="AW8" s="663"/>
      <c r="AX8" s="663"/>
      <c r="AY8" s="663"/>
      <c r="AZ8" s="663"/>
      <c r="BA8" s="663"/>
      <c r="BB8" s="663"/>
      <c r="BC8" s="663"/>
      <c r="BD8" s="663"/>
      <c r="BE8" s="663"/>
      <c r="BF8" s="664"/>
      <c r="BG8" s="665">
        <v>5632</v>
      </c>
      <c r="BH8" s="666"/>
      <c r="BI8" s="666"/>
      <c r="BJ8" s="666"/>
      <c r="BK8" s="666"/>
      <c r="BL8" s="666"/>
      <c r="BM8" s="666"/>
      <c r="BN8" s="667"/>
      <c r="BO8" s="668">
        <v>2.4</v>
      </c>
      <c r="BP8" s="668"/>
      <c r="BQ8" s="668"/>
      <c r="BR8" s="668"/>
      <c r="BS8" s="669" t="s">
        <v>129</v>
      </c>
      <c r="BT8" s="669"/>
      <c r="BU8" s="669"/>
      <c r="BV8" s="669"/>
      <c r="BW8" s="669"/>
      <c r="BX8" s="669"/>
      <c r="BY8" s="669"/>
      <c r="BZ8" s="669"/>
      <c r="CA8" s="669"/>
      <c r="CB8" s="673"/>
      <c r="CD8" s="680" t="s">
        <v>245</v>
      </c>
      <c r="CE8" s="681"/>
      <c r="CF8" s="681"/>
      <c r="CG8" s="681"/>
      <c r="CH8" s="681"/>
      <c r="CI8" s="681"/>
      <c r="CJ8" s="681"/>
      <c r="CK8" s="681"/>
      <c r="CL8" s="681"/>
      <c r="CM8" s="681"/>
      <c r="CN8" s="681"/>
      <c r="CO8" s="681"/>
      <c r="CP8" s="681"/>
      <c r="CQ8" s="682"/>
      <c r="CR8" s="665">
        <v>762644</v>
      </c>
      <c r="CS8" s="666"/>
      <c r="CT8" s="666"/>
      <c r="CU8" s="666"/>
      <c r="CV8" s="666"/>
      <c r="CW8" s="666"/>
      <c r="CX8" s="666"/>
      <c r="CY8" s="667"/>
      <c r="CZ8" s="668">
        <v>19.2</v>
      </c>
      <c r="DA8" s="668"/>
      <c r="DB8" s="668"/>
      <c r="DC8" s="668"/>
      <c r="DD8" s="674">
        <v>4213</v>
      </c>
      <c r="DE8" s="666"/>
      <c r="DF8" s="666"/>
      <c r="DG8" s="666"/>
      <c r="DH8" s="666"/>
      <c r="DI8" s="666"/>
      <c r="DJ8" s="666"/>
      <c r="DK8" s="666"/>
      <c r="DL8" s="666"/>
      <c r="DM8" s="666"/>
      <c r="DN8" s="666"/>
      <c r="DO8" s="666"/>
      <c r="DP8" s="667"/>
      <c r="DQ8" s="674">
        <v>485158</v>
      </c>
      <c r="DR8" s="666"/>
      <c r="DS8" s="666"/>
      <c r="DT8" s="666"/>
      <c r="DU8" s="666"/>
      <c r="DV8" s="666"/>
      <c r="DW8" s="666"/>
      <c r="DX8" s="666"/>
      <c r="DY8" s="666"/>
      <c r="DZ8" s="666"/>
      <c r="EA8" s="666"/>
      <c r="EB8" s="666"/>
      <c r="EC8" s="675"/>
    </row>
    <row r="9" spans="2:143" ht="11.25" customHeight="1" x14ac:dyDescent="0.2">
      <c r="B9" s="662" t="s">
        <v>246</v>
      </c>
      <c r="C9" s="663"/>
      <c r="D9" s="663"/>
      <c r="E9" s="663"/>
      <c r="F9" s="663"/>
      <c r="G9" s="663"/>
      <c r="H9" s="663"/>
      <c r="I9" s="663"/>
      <c r="J9" s="663"/>
      <c r="K9" s="663"/>
      <c r="L9" s="663"/>
      <c r="M9" s="663"/>
      <c r="N9" s="663"/>
      <c r="O9" s="663"/>
      <c r="P9" s="663"/>
      <c r="Q9" s="664"/>
      <c r="R9" s="665">
        <v>1591</v>
      </c>
      <c r="S9" s="666"/>
      <c r="T9" s="666"/>
      <c r="U9" s="666"/>
      <c r="V9" s="666"/>
      <c r="W9" s="666"/>
      <c r="X9" s="666"/>
      <c r="Y9" s="667"/>
      <c r="Z9" s="668">
        <v>0</v>
      </c>
      <c r="AA9" s="668"/>
      <c r="AB9" s="668"/>
      <c r="AC9" s="668"/>
      <c r="AD9" s="669">
        <v>1591</v>
      </c>
      <c r="AE9" s="669"/>
      <c r="AF9" s="669"/>
      <c r="AG9" s="669"/>
      <c r="AH9" s="669"/>
      <c r="AI9" s="669"/>
      <c r="AJ9" s="669"/>
      <c r="AK9" s="669"/>
      <c r="AL9" s="670">
        <v>0.1</v>
      </c>
      <c r="AM9" s="671"/>
      <c r="AN9" s="671"/>
      <c r="AO9" s="672"/>
      <c r="AP9" s="662" t="s">
        <v>247</v>
      </c>
      <c r="AQ9" s="663"/>
      <c r="AR9" s="663"/>
      <c r="AS9" s="663"/>
      <c r="AT9" s="663"/>
      <c r="AU9" s="663"/>
      <c r="AV9" s="663"/>
      <c r="AW9" s="663"/>
      <c r="AX9" s="663"/>
      <c r="AY9" s="663"/>
      <c r="AZ9" s="663"/>
      <c r="BA9" s="663"/>
      <c r="BB9" s="663"/>
      <c r="BC9" s="663"/>
      <c r="BD9" s="663"/>
      <c r="BE9" s="663"/>
      <c r="BF9" s="664"/>
      <c r="BG9" s="665">
        <v>83391</v>
      </c>
      <c r="BH9" s="666"/>
      <c r="BI9" s="666"/>
      <c r="BJ9" s="666"/>
      <c r="BK9" s="666"/>
      <c r="BL9" s="666"/>
      <c r="BM9" s="666"/>
      <c r="BN9" s="667"/>
      <c r="BO9" s="668">
        <v>36</v>
      </c>
      <c r="BP9" s="668"/>
      <c r="BQ9" s="668"/>
      <c r="BR9" s="668"/>
      <c r="BS9" s="669" t="s">
        <v>129</v>
      </c>
      <c r="BT9" s="669"/>
      <c r="BU9" s="669"/>
      <c r="BV9" s="669"/>
      <c r="BW9" s="669"/>
      <c r="BX9" s="669"/>
      <c r="BY9" s="669"/>
      <c r="BZ9" s="669"/>
      <c r="CA9" s="669"/>
      <c r="CB9" s="673"/>
      <c r="CD9" s="680" t="s">
        <v>248</v>
      </c>
      <c r="CE9" s="681"/>
      <c r="CF9" s="681"/>
      <c r="CG9" s="681"/>
      <c r="CH9" s="681"/>
      <c r="CI9" s="681"/>
      <c r="CJ9" s="681"/>
      <c r="CK9" s="681"/>
      <c r="CL9" s="681"/>
      <c r="CM9" s="681"/>
      <c r="CN9" s="681"/>
      <c r="CO9" s="681"/>
      <c r="CP9" s="681"/>
      <c r="CQ9" s="682"/>
      <c r="CR9" s="665">
        <v>313468</v>
      </c>
      <c r="CS9" s="666"/>
      <c r="CT9" s="666"/>
      <c r="CU9" s="666"/>
      <c r="CV9" s="666"/>
      <c r="CW9" s="666"/>
      <c r="CX9" s="666"/>
      <c r="CY9" s="667"/>
      <c r="CZ9" s="668">
        <v>7.9</v>
      </c>
      <c r="DA9" s="668"/>
      <c r="DB9" s="668"/>
      <c r="DC9" s="668"/>
      <c r="DD9" s="674">
        <v>440</v>
      </c>
      <c r="DE9" s="666"/>
      <c r="DF9" s="666"/>
      <c r="DG9" s="666"/>
      <c r="DH9" s="666"/>
      <c r="DI9" s="666"/>
      <c r="DJ9" s="666"/>
      <c r="DK9" s="666"/>
      <c r="DL9" s="666"/>
      <c r="DM9" s="666"/>
      <c r="DN9" s="666"/>
      <c r="DO9" s="666"/>
      <c r="DP9" s="667"/>
      <c r="DQ9" s="674">
        <v>182630</v>
      </c>
      <c r="DR9" s="666"/>
      <c r="DS9" s="666"/>
      <c r="DT9" s="666"/>
      <c r="DU9" s="666"/>
      <c r="DV9" s="666"/>
      <c r="DW9" s="666"/>
      <c r="DX9" s="666"/>
      <c r="DY9" s="666"/>
      <c r="DZ9" s="666"/>
      <c r="EA9" s="666"/>
      <c r="EB9" s="666"/>
      <c r="EC9" s="675"/>
    </row>
    <row r="10" spans="2:143" ht="11.25" customHeight="1" x14ac:dyDescent="0.2">
      <c r="B10" s="662" t="s">
        <v>249</v>
      </c>
      <c r="C10" s="663"/>
      <c r="D10" s="663"/>
      <c r="E10" s="663"/>
      <c r="F10" s="663"/>
      <c r="G10" s="663"/>
      <c r="H10" s="663"/>
      <c r="I10" s="663"/>
      <c r="J10" s="663"/>
      <c r="K10" s="663"/>
      <c r="L10" s="663"/>
      <c r="M10" s="663"/>
      <c r="N10" s="663"/>
      <c r="O10" s="663"/>
      <c r="P10" s="663"/>
      <c r="Q10" s="664"/>
      <c r="R10" s="665" t="s">
        <v>129</v>
      </c>
      <c r="S10" s="666"/>
      <c r="T10" s="666"/>
      <c r="U10" s="666"/>
      <c r="V10" s="666"/>
      <c r="W10" s="666"/>
      <c r="X10" s="666"/>
      <c r="Y10" s="667"/>
      <c r="Z10" s="668" t="s">
        <v>129</v>
      </c>
      <c r="AA10" s="668"/>
      <c r="AB10" s="668"/>
      <c r="AC10" s="668"/>
      <c r="AD10" s="669" t="s">
        <v>129</v>
      </c>
      <c r="AE10" s="669"/>
      <c r="AF10" s="669"/>
      <c r="AG10" s="669"/>
      <c r="AH10" s="669"/>
      <c r="AI10" s="669"/>
      <c r="AJ10" s="669"/>
      <c r="AK10" s="669"/>
      <c r="AL10" s="670" t="s">
        <v>129</v>
      </c>
      <c r="AM10" s="671"/>
      <c r="AN10" s="671"/>
      <c r="AO10" s="672"/>
      <c r="AP10" s="662" t="s">
        <v>250</v>
      </c>
      <c r="AQ10" s="663"/>
      <c r="AR10" s="663"/>
      <c r="AS10" s="663"/>
      <c r="AT10" s="663"/>
      <c r="AU10" s="663"/>
      <c r="AV10" s="663"/>
      <c r="AW10" s="663"/>
      <c r="AX10" s="663"/>
      <c r="AY10" s="663"/>
      <c r="AZ10" s="663"/>
      <c r="BA10" s="663"/>
      <c r="BB10" s="663"/>
      <c r="BC10" s="663"/>
      <c r="BD10" s="663"/>
      <c r="BE10" s="663"/>
      <c r="BF10" s="664"/>
      <c r="BG10" s="665">
        <v>7317</v>
      </c>
      <c r="BH10" s="666"/>
      <c r="BI10" s="666"/>
      <c r="BJ10" s="666"/>
      <c r="BK10" s="666"/>
      <c r="BL10" s="666"/>
      <c r="BM10" s="666"/>
      <c r="BN10" s="667"/>
      <c r="BO10" s="668">
        <v>3.2</v>
      </c>
      <c r="BP10" s="668"/>
      <c r="BQ10" s="668"/>
      <c r="BR10" s="668"/>
      <c r="BS10" s="669" t="s">
        <v>129</v>
      </c>
      <c r="BT10" s="669"/>
      <c r="BU10" s="669"/>
      <c r="BV10" s="669"/>
      <c r="BW10" s="669"/>
      <c r="BX10" s="669"/>
      <c r="BY10" s="669"/>
      <c r="BZ10" s="669"/>
      <c r="CA10" s="669"/>
      <c r="CB10" s="673"/>
      <c r="CD10" s="680" t="s">
        <v>251</v>
      </c>
      <c r="CE10" s="681"/>
      <c r="CF10" s="681"/>
      <c r="CG10" s="681"/>
      <c r="CH10" s="681"/>
      <c r="CI10" s="681"/>
      <c r="CJ10" s="681"/>
      <c r="CK10" s="681"/>
      <c r="CL10" s="681"/>
      <c r="CM10" s="681"/>
      <c r="CN10" s="681"/>
      <c r="CO10" s="681"/>
      <c r="CP10" s="681"/>
      <c r="CQ10" s="682"/>
      <c r="CR10" s="665" t="s">
        <v>129</v>
      </c>
      <c r="CS10" s="666"/>
      <c r="CT10" s="666"/>
      <c r="CU10" s="666"/>
      <c r="CV10" s="666"/>
      <c r="CW10" s="666"/>
      <c r="CX10" s="666"/>
      <c r="CY10" s="667"/>
      <c r="CZ10" s="668" t="s">
        <v>129</v>
      </c>
      <c r="DA10" s="668"/>
      <c r="DB10" s="668"/>
      <c r="DC10" s="668"/>
      <c r="DD10" s="674" t="s">
        <v>129</v>
      </c>
      <c r="DE10" s="666"/>
      <c r="DF10" s="666"/>
      <c r="DG10" s="666"/>
      <c r="DH10" s="666"/>
      <c r="DI10" s="666"/>
      <c r="DJ10" s="666"/>
      <c r="DK10" s="666"/>
      <c r="DL10" s="666"/>
      <c r="DM10" s="666"/>
      <c r="DN10" s="666"/>
      <c r="DO10" s="666"/>
      <c r="DP10" s="667"/>
      <c r="DQ10" s="674" t="s">
        <v>129</v>
      </c>
      <c r="DR10" s="666"/>
      <c r="DS10" s="666"/>
      <c r="DT10" s="666"/>
      <c r="DU10" s="666"/>
      <c r="DV10" s="666"/>
      <c r="DW10" s="666"/>
      <c r="DX10" s="666"/>
      <c r="DY10" s="666"/>
      <c r="DZ10" s="666"/>
      <c r="EA10" s="666"/>
      <c r="EB10" s="666"/>
      <c r="EC10" s="675"/>
    </row>
    <row r="11" spans="2:143" ht="11.25" customHeight="1" x14ac:dyDescent="0.2">
      <c r="B11" s="662" t="s">
        <v>252</v>
      </c>
      <c r="C11" s="663"/>
      <c r="D11" s="663"/>
      <c r="E11" s="663"/>
      <c r="F11" s="663"/>
      <c r="G11" s="663"/>
      <c r="H11" s="663"/>
      <c r="I11" s="663"/>
      <c r="J11" s="663"/>
      <c r="K11" s="663"/>
      <c r="L11" s="663"/>
      <c r="M11" s="663"/>
      <c r="N11" s="663"/>
      <c r="O11" s="663"/>
      <c r="P11" s="663"/>
      <c r="Q11" s="664"/>
      <c r="R11" s="665">
        <v>68763</v>
      </c>
      <c r="S11" s="666"/>
      <c r="T11" s="666"/>
      <c r="U11" s="666"/>
      <c r="V11" s="666"/>
      <c r="W11" s="666"/>
      <c r="X11" s="666"/>
      <c r="Y11" s="667"/>
      <c r="Z11" s="670">
        <v>1.6</v>
      </c>
      <c r="AA11" s="671"/>
      <c r="AB11" s="671"/>
      <c r="AC11" s="683"/>
      <c r="AD11" s="674">
        <v>68763</v>
      </c>
      <c r="AE11" s="666"/>
      <c r="AF11" s="666"/>
      <c r="AG11" s="666"/>
      <c r="AH11" s="666"/>
      <c r="AI11" s="666"/>
      <c r="AJ11" s="666"/>
      <c r="AK11" s="667"/>
      <c r="AL11" s="670">
        <v>2.9</v>
      </c>
      <c r="AM11" s="671"/>
      <c r="AN11" s="671"/>
      <c r="AO11" s="672"/>
      <c r="AP11" s="662" t="s">
        <v>253</v>
      </c>
      <c r="AQ11" s="663"/>
      <c r="AR11" s="663"/>
      <c r="AS11" s="663"/>
      <c r="AT11" s="663"/>
      <c r="AU11" s="663"/>
      <c r="AV11" s="663"/>
      <c r="AW11" s="663"/>
      <c r="AX11" s="663"/>
      <c r="AY11" s="663"/>
      <c r="AZ11" s="663"/>
      <c r="BA11" s="663"/>
      <c r="BB11" s="663"/>
      <c r="BC11" s="663"/>
      <c r="BD11" s="663"/>
      <c r="BE11" s="663"/>
      <c r="BF11" s="664"/>
      <c r="BG11" s="665">
        <v>3220</v>
      </c>
      <c r="BH11" s="666"/>
      <c r="BI11" s="666"/>
      <c r="BJ11" s="666"/>
      <c r="BK11" s="666"/>
      <c r="BL11" s="666"/>
      <c r="BM11" s="666"/>
      <c r="BN11" s="667"/>
      <c r="BO11" s="668">
        <v>1.4</v>
      </c>
      <c r="BP11" s="668"/>
      <c r="BQ11" s="668"/>
      <c r="BR11" s="668"/>
      <c r="BS11" s="669" t="s">
        <v>129</v>
      </c>
      <c r="BT11" s="669"/>
      <c r="BU11" s="669"/>
      <c r="BV11" s="669"/>
      <c r="BW11" s="669"/>
      <c r="BX11" s="669"/>
      <c r="BY11" s="669"/>
      <c r="BZ11" s="669"/>
      <c r="CA11" s="669"/>
      <c r="CB11" s="673"/>
      <c r="CD11" s="680" t="s">
        <v>254</v>
      </c>
      <c r="CE11" s="681"/>
      <c r="CF11" s="681"/>
      <c r="CG11" s="681"/>
      <c r="CH11" s="681"/>
      <c r="CI11" s="681"/>
      <c r="CJ11" s="681"/>
      <c r="CK11" s="681"/>
      <c r="CL11" s="681"/>
      <c r="CM11" s="681"/>
      <c r="CN11" s="681"/>
      <c r="CO11" s="681"/>
      <c r="CP11" s="681"/>
      <c r="CQ11" s="682"/>
      <c r="CR11" s="665">
        <v>420977</v>
      </c>
      <c r="CS11" s="666"/>
      <c r="CT11" s="666"/>
      <c r="CU11" s="666"/>
      <c r="CV11" s="666"/>
      <c r="CW11" s="666"/>
      <c r="CX11" s="666"/>
      <c r="CY11" s="667"/>
      <c r="CZ11" s="668">
        <v>10.6</v>
      </c>
      <c r="DA11" s="668"/>
      <c r="DB11" s="668"/>
      <c r="DC11" s="668"/>
      <c r="DD11" s="674">
        <v>109346</v>
      </c>
      <c r="DE11" s="666"/>
      <c r="DF11" s="666"/>
      <c r="DG11" s="666"/>
      <c r="DH11" s="666"/>
      <c r="DI11" s="666"/>
      <c r="DJ11" s="666"/>
      <c r="DK11" s="666"/>
      <c r="DL11" s="666"/>
      <c r="DM11" s="666"/>
      <c r="DN11" s="666"/>
      <c r="DO11" s="666"/>
      <c r="DP11" s="667"/>
      <c r="DQ11" s="674">
        <v>218560</v>
      </c>
      <c r="DR11" s="666"/>
      <c r="DS11" s="666"/>
      <c r="DT11" s="666"/>
      <c r="DU11" s="666"/>
      <c r="DV11" s="666"/>
      <c r="DW11" s="666"/>
      <c r="DX11" s="666"/>
      <c r="DY11" s="666"/>
      <c r="DZ11" s="666"/>
      <c r="EA11" s="666"/>
      <c r="EB11" s="666"/>
      <c r="EC11" s="675"/>
    </row>
    <row r="12" spans="2:143" ht="11.25" customHeight="1" x14ac:dyDescent="0.2">
      <c r="B12" s="662" t="s">
        <v>255</v>
      </c>
      <c r="C12" s="663"/>
      <c r="D12" s="663"/>
      <c r="E12" s="663"/>
      <c r="F12" s="663"/>
      <c r="G12" s="663"/>
      <c r="H12" s="663"/>
      <c r="I12" s="663"/>
      <c r="J12" s="663"/>
      <c r="K12" s="663"/>
      <c r="L12" s="663"/>
      <c r="M12" s="663"/>
      <c r="N12" s="663"/>
      <c r="O12" s="663"/>
      <c r="P12" s="663"/>
      <c r="Q12" s="664"/>
      <c r="R12" s="665" t="s">
        <v>129</v>
      </c>
      <c r="S12" s="666"/>
      <c r="T12" s="666"/>
      <c r="U12" s="666"/>
      <c r="V12" s="666"/>
      <c r="W12" s="666"/>
      <c r="X12" s="666"/>
      <c r="Y12" s="667"/>
      <c r="Z12" s="668" t="s">
        <v>129</v>
      </c>
      <c r="AA12" s="668"/>
      <c r="AB12" s="668"/>
      <c r="AC12" s="668"/>
      <c r="AD12" s="669" t="s">
        <v>129</v>
      </c>
      <c r="AE12" s="669"/>
      <c r="AF12" s="669"/>
      <c r="AG12" s="669"/>
      <c r="AH12" s="669"/>
      <c r="AI12" s="669"/>
      <c r="AJ12" s="669"/>
      <c r="AK12" s="669"/>
      <c r="AL12" s="670" t="s">
        <v>129</v>
      </c>
      <c r="AM12" s="671"/>
      <c r="AN12" s="671"/>
      <c r="AO12" s="672"/>
      <c r="AP12" s="662" t="s">
        <v>256</v>
      </c>
      <c r="AQ12" s="663"/>
      <c r="AR12" s="663"/>
      <c r="AS12" s="663"/>
      <c r="AT12" s="663"/>
      <c r="AU12" s="663"/>
      <c r="AV12" s="663"/>
      <c r="AW12" s="663"/>
      <c r="AX12" s="663"/>
      <c r="AY12" s="663"/>
      <c r="AZ12" s="663"/>
      <c r="BA12" s="663"/>
      <c r="BB12" s="663"/>
      <c r="BC12" s="663"/>
      <c r="BD12" s="663"/>
      <c r="BE12" s="663"/>
      <c r="BF12" s="664"/>
      <c r="BG12" s="665">
        <v>112138</v>
      </c>
      <c r="BH12" s="666"/>
      <c r="BI12" s="666"/>
      <c r="BJ12" s="666"/>
      <c r="BK12" s="666"/>
      <c r="BL12" s="666"/>
      <c r="BM12" s="666"/>
      <c r="BN12" s="667"/>
      <c r="BO12" s="668">
        <v>48.3</v>
      </c>
      <c r="BP12" s="668"/>
      <c r="BQ12" s="668"/>
      <c r="BR12" s="668"/>
      <c r="BS12" s="669" t="s">
        <v>129</v>
      </c>
      <c r="BT12" s="669"/>
      <c r="BU12" s="669"/>
      <c r="BV12" s="669"/>
      <c r="BW12" s="669"/>
      <c r="BX12" s="669"/>
      <c r="BY12" s="669"/>
      <c r="BZ12" s="669"/>
      <c r="CA12" s="669"/>
      <c r="CB12" s="673"/>
      <c r="CD12" s="680" t="s">
        <v>257</v>
      </c>
      <c r="CE12" s="681"/>
      <c r="CF12" s="681"/>
      <c r="CG12" s="681"/>
      <c r="CH12" s="681"/>
      <c r="CI12" s="681"/>
      <c r="CJ12" s="681"/>
      <c r="CK12" s="681"/>
      <c r="CL12" s="681"/>
      <c r="CM12" s="681"/>
      <c r="CN12" s="681"/>
      <c r="CO12" s="681"/>
      <c r="CP12" s="681"/>
      <c r="CQ12" s="682"/>
      <c r="CR12" s="665">
        <v>179076</v>
      </c>
      <c r="CS12" s="666"/>
      <c r="CT12" s="666"/>
      <c r="CU12" s="666"/>
      <c r="CV12" s="666"/>
      <c r="CW12" s="666"/>
      <c r="CX12" s="666"/>
      <c r="CY12" s="667"/>
      <c r="CZ12" s="668">
        <v>4.5</v>
      </c>
      <c r="DA12" s="668"/>
      <c r="DB12" s="668"/>
      <c r="DC12" s="668"/>
      <c r="DD12" s="674">
        <v>15344</v>
      </c>
      <c r="DE12" s="666"/>
      <c r="DF12" s="666"/>
      <c r="DG12" s="666"/>
      <c r="DH12" s="666"/>
      <c r="DI12" s="666"/>
      <c r="DJ12" s="666"/>
      <c r="DK12" s="666"/>
      <c r="DL12" s="666"/>
      <c r="DM12" s="666"/>
      <c r="DN12" s="666"/>
      <c r="DO12" s="666"/>
      <c r="DP12" s="667"/>
      <c r="DQ12" s="674">
        <v>170802</v>
      </c>
      <c r="DR12" s="666"/>
      <c r="DS12" s="666"/>
      <c r="DT12" s="666"/>
      <c r="DU12" s="666"/>
      <c r="DV12" s="666"/>
      <c r="DW12" s="666"/>
      <c r="DX12" s="666"/>
      <c r="DY12" s="666"/>
      <c r="DZ12" s="666"/>
      <c r="EA12" s="666"/>
      <c r="EB12" s="666"/>
      <c r="EC12" s="675"/>
    </row>
    <row r="13" spans="2:143" ht="11.25" customHeight="1" x14ac:dyDescent="0.2">
      <c r="B13" s="662" t="s">
        <v>258</v>
      </c>
      <c r="C13" s="663"/>
      <c r="D13" s="663"/>
      <c r="E13" s="663"/>
      <c r="F13" s="663"/>
      <c r="G13" s="663"/>
      <c r="H13" s="663"/>
      <c r="I13" s="663"/>
      <c r="J13" s="663"/>
      <c r="K13" s="663"/>
      <c r="L13" s="663"/>
      <c r="M13" s="663"/>
      <c r="N13" s="663"/>
      <c r="O13" s="663"/>
      <c r="P13" s="663"/>
      <c r="Q13" s="664"/>
      <c r="R13" s="665" t="s">
        <v>129</v>
      </c>
      <c r="S13" s="666"/>
      <c r="T13" s="666"/>
      <c r="U13" s="666"/>
      <c r="V13" s="666"/>
      <c r="W13" s="666"/>
      <c r="X13" s="666"/>
      <c r="Y13" s="667"/>
      <c r="Z13" s="668" t="s">
        <v>129</v>
      </c>
      <c r="AA13" s="668"/>
      <c r="AB13" s="668"/>
      <c r="AC13" s="668"/>
      <c r="AD13" s="669" t="s">
        <v>129</v>
      </c>
      <c r="AE13" s="669"/>
      <c r="AF13" s="669"/>
      <c r="AG13" s="669"/>
      <c r="AH13" s="669"/>
      <c r="AI13" s="669"/>
      <c r="AJ13" s="669"/>
      <c r="AK13" s="669"/>
      <c r="AL13" s="670" t="s">
        <v>129</v>
      </c>
      <c r="AM13" s="671"/>
      <c r="AN13" s="671"/>
      <c r="AO13" s="672"/>
      <c r="AP13" s="662" t="s">
        <v>259</v>
      </c>
      <c r="AQ13" s="663"/>
      <c r="AR13" s="663"/>
      <c r="AS13" s="663"/>
      <c r="AT13" s="663"/>
      <c r="AU13" s="663"/>
      <c r="AV13" s="663"/>
      <c r="AW13" s="663"/>
      <c r="AX13" s="663"/>
      <c r="AY13" s="663"/>
      <c r="AZ13" s="663"/>
      <c r="BA13" s="663"/>
      <c r="BB13" s="663"/>
      <c r="BC13" s="663"/>
      <c r="BD13" s="663"/>
      <c r="BE13" s="663"/>
      <c r="BF13" s="664"/>
      <c r="BG13" s="665">
        <v>90694</v>
      </c>
      <c r="BH13" s="666"/>
      <c r="BI13" s="666"/>
      <c r="BJ13" s="666"/>
      <c r="BK13" s="666"/>
      <c r="BL13" s="666"/>
      <c r="BM13" s="666"/>
      <c r="BN13" s="667"/>
      <c r="BO13" s="668">
        <v>39.1</v>
      </c>
      <c r="BP13" s="668"/>
      <c r="BQ13" s="668"/>
      <c r="BR13" s="668"/>
      <c r="BS13" s="669" t="s">
        <v>129</v>
      </c>
      <c r="BT13" s="669"/>
      <c r="BU13" s="669"/>
      <c r="BV13" s="669"/>
      <c r="BW13" s="669"/>
      <c r="BX13" s="669"/>
      <c r="BY13" s="669"/>
      <c r="BZ13" s="669"/>
      <c r="CA13" s="669"/>
      <c r="CB13" s="673"/>
      <c r="CD13" s="680" t="s">
        <v>260</v>
      </c>
      <c r="CE13" s="681"/>
      <c r="CF13" s="681"/>
      <c r="CG13" s="681"/>
      <c r="CH13" s="681"/>
      <c r="CI13" s="681"/>
      <c r="CJ13" s="681"/>
      <c r="CK13" s="681"/>
      <c r="CL13" s="681"/>
      <c r="CM13" s="681"/>
      <c r="CN13" s="681"/>
      <c r="CO13" s="681"/>
      <c r="CP13" s="681"/>
      <c r="CQ13" s="682"/>
      <c r="CR13" s="665">
        <v>385568</v>
      </c>
      <c r="CS13" s="666"/>
      <c r="CT13" s="666"/>
      <c r="CU13" s="666"/>
      <c r="CV13" s="666"/>
      <c r="CW13" s="666"/>
      <c r="CX13" s="666"/>
      <c r="CY13" s="667"/>
      <c r="CZ13" s="668">
        <v>9.6999999999999993</v>
      </c>
      <c r="DA13" s="668"/>
      <c r="DB13" s="668"/>
      <c r="DC13" s="668"/>
      <c r="DD13" s="674">
        <v>189152</v>
      </c>
      <c r="DE13" s="666"/>
      <c r="DF13" s="666"/>
      <c r="DG13" s="666"/>
      <c r="DH13" s="666"/>
      <c r="DI13" s="666"/>
      <c r="DJ13" s="666"/>
      <c r="DK13" s="666"/>
      <c r="DL13" s="666"/>
      <c r="DM13" s="666"/>
      <c r="DN13" s="666"/>
      <c r="DO13" s="666"/>
      <c r="DP13" s="667"/>
      <c r="DQ13" s="674">
        <v>194302</v>
      </c>
      <c r="DR13" s="666"/>
      <c r="DS13" s="666"/>
      <c r="DT13" s="666"/>
      <c r="DU13" s="666"/>
      <c r="DV13" s="666"/>
      <c r="DW13" s="666"/>
      <c r="DX13" s="666"/>
      <c r="DY13" s="666"/>
      <c r="DZ13" s="666"/>
      <c r="EA13" s="666"/>
      <c r="EB13" s="666"/>
      <c r="EC13" s="675"/>
    </row>
    <row r="14" spans="2:143" ht="11.25" customHeight="1" x14ac:dyDescent="0.2">
      <c r="B14" s="662" t="s">
        <v>261</v>
      </c>
      <c r="C14" s="663"/>
      <c r="D14" s="663"/>
      <c r="E14" s="663"/>
      <c r="F14" s="663"/>
      <c r="G14" s="663"/>
      <c r="H14" s="663"/>
      <c r="I14" s="663"/>
      <c r="J14" s="663"/>
      <c r="K14" s="663"/>
      <c r="L14" s="663"/>
      <c r="M14" s="663"/>
      <c r="N14" s="663"/>
      <c r="O14" s="663"/>
      <c r="P14" s="663"/>
      <c r="Q14" s="664"/>
      <c r="R14" s="665">
        <v>5</v>
      </c>
      <c r="S14" s="666"/>
      <c r="T14" s="666"/>
      <c r="U14" s="666"/>
      <c r="V14" s="666"/>
      <c r="W14" s="666"/>
      <c r="X14" s="666"/>
      <c r="Y14" s="667"/>
      <c r="Z14" s="668">
        <v>0</v>
      </c>
      <c r="AA14" s="668"/>
      <c r="AB14" s="668"/>
      <c r="AC14" s="668"/>
      <c r="AD14" s="669">
        <v>5</v>
      </c>
      <c r="AE14" s="669"/>
      <c r="AF14" s="669"/>
      <c r="AG14" s="669"/>
      <c r="AH14" s="669"/>
      <c r="AI14" s="669"/>
      <c r="AJ14" s="669"/>
      <c r="AK14" s="669"/>
      <c r="AL14" s="670">
        <v>0</v>
      </c>
      <c r="AM14" s="671"/>
      <c r="AN14" s="671"/>
      <c r="AO14" s="672"/>
      <c r="AP14" s="662" t="s">
        <v>262</v>
      </c>
      <c r="AQ14" s="663"/>
      <c r="AR14" s="663"/>
      <c r="AS14" s="663"/>
      <c r="AT14" s="663"/>
      <c r="AU14" s="663"/>
      <c r="AV14" s="663"/>
      <c r="AW14" s="663"/>
      <c r="AX14" s="663"/>
      <c r="AY14" s="663"/>
      <c r="AZ14" s="663"/>
      <c r="BA14" s="663"/>
      <c r="BB14" s="663"/>
      <c r="BC14" s="663"/>
      <c r="BD14" s="663"/>
      <c r="BE14" s="663"/>
      <c r="BF14" s="664"/>
      <c r="BG14" s="665">
        <v>12244</v>
      </c>
      <c r="BH14" s="666"/>
      <c r="BI14" s="666"/>
      <c r="BJ14" s="666"/>
      <c r="BK14" s="666"/>
      <c r="BL14" s="666"/>
      <c r="BM14" s="666"/>
      <c r="BN14" s="667"/>
      <c r="BO14" s="668">
        <v>5.3</v>
      </c>
      <c r="BP14" s="668"/>
      <c r="BQ14" s="668"/>
      <c r="BR14" s="668"/>
      <c r="BS14" s="669" t="s">
        <v>129</v>
      </c>
      <c r="BT14" s="669"/>
      <c r="BU14" s="669"/>
      <c r="BV14" s="669"/>
      <c r="BW14" s="669"/>
      <c r="BX14" s="669"/>
      <c r="BY14" s="669"/>
      <c r="BZ14" s="669"/>
      <c r="CA14" s="669"/>
      <c r="CB14" s="673"/>
      <c r="CD14" s="680" t="s">
        <v>263</v>
      </c>
      <c r="CE14" s="681"/>
      <c r="CF14" s="681"/>
      <c r="CG14" s="681"/>
      <c r="CH14" s="681"/>
      <c r="CI14" s="681"/>
      <c r="CJ14" s="681"/>
      <c r="CK14" s="681"/>
      <c r="CL14" s="681"/>
      <c r="CM14" s="681"/>
      <c r="CN14" s="681"/>
      <c r="CO14" s="681"/>
      <c r="CP14" s="681"/>
      <c r="CQ14" s="682"/>
      <c r="CR14" s="665">
        <v>207008</v>
      </c>
      <c r="CS14" s="666"/>
      <c r="CT14" s="666"/>
      <c r="CU14" s="666"/>
      <c r="CV14" s="666"/>
      <c r="CW14" s="666"/>
      <c r="CX14" s="666"/>
      <c r="CY14" s="667"/>
      <c r="CZ14" s="668">
        <v>5.2</v>
      </c>
      <c r="DA14" s="668"/>
      <c r="DB14" s="668"/>
      <c r="DC14" s="668"/>
      <c r="DD14" s="674">
        <v>104128</v>
      </c>
      <c r="DE14" s="666"/>
      <c r="DF14" s="666"/>
      <c r="DG14" s="666"/>
      <c r="DH14" s="666"/>
      <c r="DI14" s="666"/>
      <c r="DJ14" s="666"/>
      <c r="DK14" s="666"/>
      <c r="DL14" s="666"/>
      <c r="DM14" s="666"/>
      <c r="DN14" s="666"/>
      <c r="DO14" s="666"/>
      <c r="DP14" s="667"/>
      <c r="DQ14" s="674">
        <v>102381</v>
      </c>
      <c r="DR14" s="666"/>
      <c r="DS14" s="666"/>
      <c r="DT14" s="666"/>
      <c r="DU14" s="666"/>
      <c r="DV14" s="666"/>
      <c r="DW14" s="666"/>
      <c r="DX14" s="666"/>
      <c r="DY14" s="666"/>
      <c r="DZ14" s="666"/>
      <c r="EA14" s="666"/>
      <c r="EB14" s="666"/>
      <c r="EC14" s="675"/>
    </row>
    <row r="15" spans="2:143" ht="11.25" customHeight="1" x14ac:dyDescent="0.2">
      <c r="B15" s="662" t="s">
        <v>264</v>
      </c>
      <c r="C15" s="663"/>
      <c r="D15" s="663"/>
      <c r="E15" s="663"/>
      <c r="F15" s="663"/>
      <c r="G15" s="663"/>
      <c r="H15" s="663"/>
      <c r="I15" s="663"/>
      <c r="J15" s="663"/>
      <c r="K15" s="663"/>
      <c r="L15" s="663"/>
      <c r="M15" s="663"/>
      <c r="N15" s="663"/>
      <c r="O15" s="663"/>
      <c r="P15" s="663"/>
      <c r="Q15" s="664"/>
      <c r="R15" s="665" t="s">
        <v>129</v>
      </c>
      <c r="S15" s="666"/>
      <c r="T15" s="666"/>
      <c r="U15" s="666"/>
      <c r="V15" s="666"/>
      <c r="W15" s="666"/>
      <c r="X15" s="666"/>
      <c r="Y15" s="667"/>
      <c r="Z15" s="668" t="s">
        <v>129</v>
      </c>
      <c r="AA15" s="668"/>
      <c r="AB15" s="668"/>
      <c r="AC15" s="668"/>
      <c r="AD15" s="669" t="s">
        <v>129</v>
      </c>
      <c r="AE15" s="669"/>
      <c r="AF15" s="669"/>
      <c r="AG15" s="669"/>
      <c r="AH15" s="669"/>
      <c r="AI15" s="669"/>
      <c r="AJ15" s="669"/>
      <c r="AK15" s="669"/>
      <c r="AL15" s="670" t="s">
        <v>129</v>
      </c>
      <c r="AM15" s="671"/>
      <c r="AN15" s="671"/>
      <c r="AO15" s="672"/>
      <c r="AP15" s="662" t="s">
        <v>265</v>
      </c>
      <c r="AQ15" s="663"/>
      <c r="AR15" s="663"/>
      <c r="AS15" s="663"/>
      <c r="AT15" s="663"/>
      <c r="AU15" s="663"/>
      <c r="AV15" s="663"/>
      <c r="AW15" s="663"/>
      <c r="AX15" s="663"/>
      <c r="AY15" s="663"/>
      <c r="AZ15" s="663"/>
      <c r="BA15" s="663"/>
      <c r="BB15" s="663"/>
      <c r="BC15" s="663"/>
      <c r="BD15" s="663"/>
      <c r="BE15" s="663"/>
      <c r="BF15" s="664"/>
      <c r="BG15" s="665">
        <v>8020</v>
      </c>
      <c r="BH15" s="666"/>
      <c r="BI15" s="666"/>
      <c r="BJ15" s="666"/>
      <c r="BK15" s="666"/>
      <c r="BL15" s="666"/>
      <c r="BM15" s="666"/>
      <c r="BN15" s="667"/>
      <c r="BO15" s="668">
        <v>3.5</v>
      </c>
      <c r="BP15" s="668"/>
      <c r="BQ15" s="668"/>
      <c r="BR15" s="668"/>
      <c r="BS15" s="669" t="s">
        <v>129</v>
      </c>
      <c r="BT15" s="669"/>
      <c r="BU15" s="669"/>
      <c r="BV15" s="669"/>
      <c r="BW15" s="669"/>
      <c r="BX15" s="669"/>
      <c r="BY15" s="669"/>
      <c r="BZ15" s="669"/>
      <c r="CA15" s="669"/>
      <c r="CB15" s="673"/>
      <c r="CD15" s="680" t="s">
        <v>266</v>
      </c>
      <c r="CE15" s="681"/>
      <c r="CF15" s="681"/>
      <c r="CG15" s="681"/>
      <c r="CH15" s="681"/>
      <c r="CI15" s="681"/>
      <c r="CJ15" s="681"/>
      <c r="CK15" s="681"/>
      <c r="CL15" s="681"/>
      <c r="CM15" s="681"/>
      <c r="CN15" s="681"/>
      <c r="CO15" s="681"/>
      <c r="CP15" s="681"/>
      <c r="CQ15" s="682"/>
      <c r="CR15" s="665">
        <v>361377</v>
      </c>
      <c r="CS15" s="666"/>
      <c r="CT15" s="666"/>
      <c r="CU15" s="666"/>
      <c r="CV15" s="666"/>
      <c r="CW15" s="666"/>
      <c r="CX15" s="666"/>
      <c r="CY15" s="667"/>
      <c r="CZ15" s="668">
        <v>9.1</v>
      </c>
      <c r="DA15" s="668"/>
      <c r="DB15" s="668"/>
      <c r="DC15" s="668"/>
      <c r="DD15" s="674">
        <v>43453</v>
      </c>
      <c r="DE15" s="666"/>
      <c r="DF15" s="666"/>
      <c r="DG15" s="666"/>
      <c r="DH15" s="666"/>
      <c r="DI15" s="666"/>
      <c r="DJ15" s="666"/>
      <c r="DK15" s="666"/>
      <c r="DL15" s="666"/>
      <c r="DM15" s="666"/>
      <c r="DN15" s="666"/>
      <c r="DO15" s="666"/>
      <c r="DP15" s="667"/>
      <c r="DQ15" s="674">
        <v>296031</v>
      </c>
      <c r="DR15" s="666"/>
      <c r="DS15" s="666"/>
      <c r="DT15" s="666"/>
      <c r="DU15" s="666"/>
      <c r="DV15" s="666"/>
      <c r="DW15" s="666"/>
      <c r="DX15" s="666"/>
      <c r="DY15" s="666"/>
      <c r="DZ15" s="666"/>
      <c r="EA15" s="666"/>
      <c r="EB15" s="666"/>
      <c r="EC15" s="675"/>
    </row>
    <row r="16" spans="2:143" ht="11.25" customHeight="1" x14ac:dyDescent="0.2">
      <c r="B16" s="662" t="s">
        <v>267</v>
      </c>
      <c r="C16" s="663"/>
      <c r="D16" s="663"/>
      <c r="E16" s="663"/>
      <c r="F16" s="663"/>
      <c r="G16" s="663"/>
      <c r="H16" s="663"/>
      <c r="I16" s="663"/>
      <c r="J16" s="663"/>
      <c r="K16" s="663"/>
      <c r="L16" s="663"/>
      <c r="M16" s="663"/>
      <c r="N16" s="663"/>
      <c r="O16" s="663"/>
      <c r="P16" s="663"/>
      <c r="Q16" s="664"/>
      <c r="R16" s="665">
        <v>1538</v>
      </c>
      <c r="S16" s="666"/>
      <c r="T16" s="666"/>
      <c r="U16" s="666"/>
      <c r="V16" s="666"/>
      <c r="W16" s="666"/>
      <c r="X16" s="666"/>
      <c r="Y16" s="667"/>
      <c r="Z16" s="668">
        <v>0</v>
      </c>
      <c r="AA16" s="668"/>
      <c r="AB16" s="668"/>
      <c r="AC16" s="668"/>
      <c r="AD16" s="669">
        <v>1538</v>
      </c>
      <c r="AE16" s="669"/>
      <c r="AF16" s="669"/>
      <c r="AG16" s="669"/>
      <c r="AH16" s="669"/>
      <c r="AI16" s="669"/>
      <c r="AJ16" s="669"/>
      <c r="AK16" s="669"/>
      <c r="AL16" s="670">
        <v>0.1</v>
      </c>
      <c r="AM16" s="671"/>
      <c r="AN16" s="671"/>
      <c r="AO16" s="672"/>
      <c r="AP16" s="662" t="s">
        <v>268</v>
      </c>
      <c r="AQ16" s="663"/>
      <c r="AR16" s="663"/>
      <c r="AS16" s="663"/>
      <c r="AT16" s="663"/>
      <c r="AU16" s="663"/>
      <c r="AV16" s="663"/>
      <c r="AW16" s="663"/>
      <c r="AX16" s="663"/>
      <c r="AY16" s="663"/>
      <c r="AZ16" s="663"/>
      <c r="BA16" s="663"/>
      <c r="BB16" s="663"/>
      <c r="BC16" s="663"/>
      <c r="BD16" s="663"/>
      <c r="BE16" s="663"/>
      <c r="BF16" s="664"/>
      <c r="BG16" s="665" t="s">
        <v>129</v>
      </c>
      <c r="BH16" s="666"/>
      <c r="BI16" s="666"/>
      <c r="BJ16" s="666"/>
      <c r="BK16" s="666"/>
      <c r="BL16" s="666"/>
      <c r="BM16" s="666"/>
      <c r="BN16" s="667"/>
      <c r="BO16" s="668" t="s">
        <v>129</v>
      </c>
      <c r="BP16" s="668"/>
      <c r="BQ16" s="668"/>
      <c r="BR16" s="668"/>
      <c r="BS16" s="669" t="s">
        <v>129</v>
      </c>
      <c r="BT16" s="669"/>
      <c r="BU16" s="669"/>
      <c r="BV16" s="669"/>
      <c r="BW16" s="669"/>
      <c r="BX16" s="669"/>
      <c r="BY16" s="669"/>
      <c r="BZ16" s="669"/>
      <c r="CA16" s="669"/>
      <c r="CB16" s="673"/>
      <c r="CD16" s="680" t="s">
        <v>269</v>
      </c>
      <c r="CE16" s="681"/>
      <c r="CF16" s="681"/>
      <c r="CG16" s="681"/>
      <c r="CH16" s="681"/>
      <c r="CI16" s="681"/>
      <c r="CJ16" s="681"/>
      <c r="CK16" s="681"/>
      <c r="CL16" s="681"/>
      <c r="CM16" s="681"/>
      <c r="CN16" s="681"/>
      <c r="CO16" s="681"/>
      <c r="CP16" s="681"/>
      <c r="CQ16" s="682"/>
      <c r="CR16" s="665">
        <v>19655</v>
      </c>
      <c r="CS16" s="666"/>
      <c r="CT16" s="666"/>
      <c r="CU16" s="666"/>
      <c r="CV16" s="666"/>
      <c r="CW16" s="666"/>
      <c r="CX16" s="666"/>
      <c r="CY16" s="667"/>
      <c r="CZ16" s="668">
        <v>0.5</v>
      </c>
      <c r="DA16" s="668"/>
      <c r="DB16" s="668"/>
      <c r="DC16" s="668"/>
      <c r="DD16" s="674" t="s">
        <v>129</v>
      </c>
      <c r="DE16" s="666"/>
      <c r="DF16" s="666"/>
      <c r="DG16" s="666"/>
      <c r="DH16" s="666"/>
      <c r="DI16" s="666"/>
      <c r="DJ16" s="666"/>
      <c r="DK16" s="666"/>
      <c r="DL16" s="666"/>
      <c r="DM16" s="666"/>
      <c r="DN16" s="666"/>
      <c r="DO16" s="666"/>
      <c r="DP16" s="667"/>
      <c r="DQ16" s="674">
        <v>7410</v>
      </c>
      <c r="DR16" s="666"/>
      <c r="DS16" s="666"/>
      <c r="DT16" s="666"/>
      <c r="DU16" s="666"/>
      <c r="DV16" s="666"/>
      <c r="DW16" s="666"/>
      <c r="DX16" s="666"/>
      <c r="DY16" s="666"/>
      <c r="DZ16" s="666"/>
      <c r="EA16" s="666"/>
      <c r="EB16" s="666"/>
      <c r="EC16" s="675"/>
    </row>
    <row r="17" spans="2:133" ht="11.25" customHeight="1" x14ac:dyDescent="0.2">
      <c r="B17" s="662" t="s">
        <v>270</v>
      </c>
      <c r="C17" s="663"/>
      <c r="D17" s="663"/>
      <c r="E17" s="663"/>
      <c r="F17" s="663"/>
      <c r="G17" s="663"/>
      <c r="H17" s="663"/>
      <c r="I17" s="663"/>
      <c r="J17" s="663"/>
      <c r="K17" s="663"/>
      <c r="L17" s="663"/>
      <c r="M17" s="663"/>
      <c r="N17" s="663"/>
      <c r="O17" s="663"/>
      <c r="P17" s="663"/>
      <c r="Q17" s="664"/>
      <c r="R17" s="665">
        <v>2340</v>
      </c>
      <c r="S17" s="666"/>
      <c r="T17" s="666"/>
      <c r="U17" s="666"/>
      <c r="V17" s="666"/>
      <c r="W17" s="666"/>
      <c r="X17" s="666"/>
      <c r="Y17" s="667"/>
      <c r="Z17" s="668">
        <v>0.1</v>
      </c>
      <c r="AA17" s="668"/>
      <c r="AB17" s="668"/>
      <c r="AC17" s="668"/>
      <c r="AD17" s="669">
        <v>2340</v>
      </c>
      <c r="AE17" s="669"/>
      <c r="AF17" s="669"/>
      <c r="AG17" s="669"/>
      <c r="AH17" s="669"/>
      <c r="AI17" s="669"/>
      <c r="AJ17" s="669"/>
      <c r="AK17" s="669"/>
      <c r="AL17" s="670">
        <v>0.1</v>
      </c>
      <c r="AM17" s="671"/>
      <c r="AN17" s="671"/>
      <c r="AO17" s="672"/>
      <c r="AP17" s="662" t="s">
        <v>271</v>
      </c>
      <c r="AQ17" s="663"/>
      <c r="AR17" s="663"/>
      <c r="AS17" s="663"/>
      <c r="AT17" s="663"/>
      <c r="AU17" s="663"/>
      <c r="AV17" s="663"/>
      <c r="AW17" s="663"/>
      <c r="AX17" s="663"/>
      <c r="AY17" s="663"/>
      <c r="AZ17" s="663"/>
      <c r="BA17" s="663"/>
      <c r="BB17" s="663"/>
      <c r="BC17" s="663"/>
      <c r="BD17" s="663"/>
      <c r="BE17" s="663"/>
      <c r="BF17" s="664"/>
      <c r="BG17" s="665" t="s">
        <v>129</v>
      </c>
      <c r="BH17" s="666"/>
      <c r="BI17" s="666"/>
      <c r="BJ17" s="666"/>
      <c r="BK17" s="666"/>
      <c r="BL17" s="666"/>
      <c r="BM17" s="666"/>
      <c r="BN17" s="667"/>
      <c r="BO17" s="668" t="s">
        <v>129</v>
      </c>
      <c r="BP17" s="668"/>
      <c r="BQ17" s="668"/>
      <c r="BR17" s="668"/>
      <c r="BS17" s="669" t="s">
        <v>129</v>
      </c>
      <c r="BT17" s="669"/>
      <c r="BU17" s="669"/>
      <c r="BV17" s="669"/>
      <c r="BW17" s="669"/>
      <c r="BX17" s="669"/>
      <c r="BY17" s="669"/>
      <c r="BZ17" s="669"/>
      <c r="CA17" s="669"/>
      <c r="CB17" s="673"/>
      <c r="CD17" s="680" t="s">
        <v>272</v>
      </c>
      <c r="CE17" s="681"/>
      <c r="CF17" s="681"/>
      <c r="CG17" s="681"/>
      <c r="CH17" s="681"/>
      <c r="CI17" s="681"/>
      <c r="CJ17" s="681"/>
      <c r="CK17" s="681"/>
      <c r="CL17" s="681"/>
      <c r="CM17" s="681"/>
      <c r="CN17" s="681"/>
      <c r="CO17" s="681"/>
      <c r="CP17" s="681"/>
      <c r="CQ17" s="682"/>
      <c r="CR17" s="665">
        <v>398069</v>
      </c>
      <c r="CS17" s="666"/>
      <c r="CT17" s="666"/>
      <c r="CU17" s="666"/>
      <c r="CV17" s="666"/>
      <c r="CW17" s="666"/>
      <c r="CX17" s="666"/>
      <c r="CY17" s="667"/>
      <c r="CZ17" s="668">
        <v>10</v>
      </c>
      <c r="DA17" s="668"/>
      <c r="DB17" s="668"/>
      <c r="DC17" s="668"/>
      <c r="DD17" s="674" t="s">
        <v>129</v>
      </c>
      <c r="DE17" s="666"/>
      <c r="DF17" s="666"/>
      <c r="DG17" s="666"/>
      <c r="DH17" s="666"/>
      <c r="DI17" s="666"/>
      <c r="DJ17" s="666"/>
      <c r="DK17" s="666"/>
      <c r="DL17" s="666"/>
      <c r="DM17" s="666"/>
      <c r="DN17" s="666"/>
      <c r="DO17" s="666"/>
      <c r="DP17" s="667"/>
      <c r="DQ17" s="674">
        <v>389843</v>
      </c>
      <c r="DR17" s="666"/>
      <c r="DS17" s="666"/>
      <c r="DT17" s="666"/>
      <c r="DU17" s="666"/>
      <c r="DV17" s="666"/>
      <c r="DW17" s="666"/>
      <c r="DX17" s="666"/>
      <c r="DY17" s="666"/>
      <c r="DZ17" s="666"/>
      <c r="EA17" s="666"/>
      <c r="EB17" s="666"/>
      <c r="EC17" s="675"/>
    </row>
    <row r="18" spans="2:133" ht="11.25" customHeight="1" x14ac:dyDescent="0.2">
      <c r="B18" s="662" t="s">
        <v>273</v>
      </c>
      <c r="C18" s="663"/>
      <c r="D18" s="663"/>
      <c r="E18" s="663"/>
      <c r="F18" s="663"/>
      <c r="G18" s="663"/>
      <c r="H18" s="663"/>
      <c r="I18" s="663"/>
      <c r="J18" s="663"/>
      <c r="K18" s="663"/>
      <c r="L18" s="663"/>
      <c r="M18" s="663"/>
      <c r="N18" s="663"/>
      <c r="O18" s="663"/>
      <c r="P18" s="663"/>
      <c r="Q18" s="664"/>
      <c r="R18" s="665">
        <v>2862</v>
      </c>
      <c r="S18" s="666"/>
      <c r="T18" s="666"/>
      <c r="U18" s="666"/>
      <c r="V18" s="666"/>
      <c r="W18" s="666"/>
      <c r="X18" s="666"/>
      <c r="Y18" s="667"/>
      <c r="Z18" s="668">
        <v>0.1</v>
      </c>
      <c r="AA18" s="668"/>
      <c r="AB18" s="668"/>
      <c r="AC18" s="668"/>
      <c r="AD18" s="669">
        <v>2862</v>
      </c>
      <c r="AE18" s="669"/>
      <c r="AF18" s="669"/>
      <c r="AG18" s="669"/>
      <c r="AH18" s="669"/>
      <c r="AI18" s="669"/>
      <c r="AJ18" s="669"/>
      <c r="AK18" s="669"/>
      <c r="AL18" s="670">
        <v>0.10000000149011612</v>
      </c>
      <c r="AM18" s="671"/>
      <c r="AN18" s="671"/>
      <c r="AO18" s="672"/>
      <c r="AP18" s="662" t="s">
        <v>274</v>
      </c>
      <c r="AQ18" s="663"/>
      <c r="AR18" s="663"/>
      <c r="AS18" s="663"/>
      <c r="AT18" s="663"/>
      <c r="AU18" s="663"/>
      <c r="AV18" s="663"/>
      <c r="AW18" s="663"/>
      <c r="AX18" s="663"/>
      <c r="AY18" s="663"/>
      <c r="AZ18" s="663"/>
      <c r="BA18" s="663"/>
      <c r="BB18" s="663"/>
      <c r="BC18" s="663"/>
      <c r="BD18" s="663"/>
      <c r="BE18" s="663"/>
      <c r="BF18" s="664"/>
      <c r="BG18" s="665" t="s">
        <v>129</v>
      </c>
      <c r="BH18" s="666"/>
      <c r="BI18" s="666"/>
      <c r="BJ18" s="666"/>
      <c r="BK18" s="666"/>
      <c r="BL18" s="666"/>
      <c r="BM18" s="666"/>
      <c r="BN18" s="667"/>
      <c r="BO18" s="668" t="s">
        <v>129</v>
      </c>
      <c r="BP18" s="668"/>
      <c r="BQ18" s="668"/>
      <c r="BR18" s="668"/>
      <c r="BS18" s="669" t="s">
        <v>129</v>
      </c>
      <c r="BT18" s="669"/>
      <c r="BU18" s="669"/>
      <c r="BV18" s="669"/>
      <c r="BW18" s="669"/>
      <c r="BX18" s="669"/>
      <c r="BY18" s="669"/>
      <c r="BZ18" s="669"/>
      <c r="CA18" s="669"/>
      <c r="CB18" s="673"/>
      <c r="CD18" s="680" t="s">
        <v>275</v>
      </c>
      <c r="CE18" s="681"/>
      <c r="CF18" s="681"/>
      <c r="CG18" s="681"/>
      <c r="CH18" s="681"/>
      <c r="CI18" s="681"/>
      <c r="CJ18" s="681"/>
      <c r="CK18" s="681"/>
      <c r="CL18" s="681"/>
      <c r="CM18" s="681"/>
      <c r="CN18" s="681"/>
      <c r="CO18" s="681"/>
      <c r="CP18" s="681"/>
      <c r="CQ18" s="682"/>
      <c r="CR18" s="665" t="s">
        <v>129</v>
      </c>
      <c r="CS18" s="666"/>
      <c r="CT18" s="666"/>
      <c r="CU18" s="666"/>
      <c r="CV18" s="666"/>
      <c r="CW18" s="666"/>
      <c r="CX18" s="666"/>
      <c r="CY18" s="667"/>
      <c r="CZ18" s="668" t="s">
        <v>129</v>
      </c>
      <c r="DA18" s="668"/>
      <c r="DB18" s="668"/>
      <c r="DC18" s="668"/>
      <c r="DD18" s="674" t="s">
        <v>129</v>
      </c>
      <c r="DE18" s="666"/>
      <c r="DF18" s="666"/>
      <c r="DG18" s="666"/>
      <c r="DH18" s="666"/>
      <c r="DI18" s="666"/>
      <c r="DJ18" s="666"/>
      <c r="DK18" s="666"/>
      <c r="DL18" s="666"/>
      <c r="DM18" s="666"/>
      <c r="DN18" s="666"/>
      <c r="DO18" s="666"/>
      <c r="DP18" s="667"/>
      <c r="DQ18" s="674" t="s">
        <v>129</v>
      </c>
      <c r="DR18" s="666"/>
      <c r="DS18" s="666"/>
      <c r="DT18" s="666"/>
      <c r="DU18" s="666"/>
      <c r="DV18" s="666"/>
      <c r="DW18" s="666"/>
      <c r="DX18" s="666"/>
      <c r="DY18" s="666"/>
      <c r="DZ18" s="666"/>
      <c r="EA18" s="666"/>
      <c r="EB18" s="666"/>
      <c r="EC18" s="675"/>
    </row>
    <row r="19" spans="2:133" ht="11.25" customHeight="1" x14ac:dyDescent="0.2">
      <c r="B19" s="662" t="s">
        <v>276</v>
      </c>
      <c r="C19" s="663"/>
      <c r="D19" s="663"/>
      <c r="E19" s="663"/>
      <c r="F19" s="663"/>
      <c r="G19" s="663"/>
      <c r="H19" s="663"/>
      <c r="I19" s="663"/>
      <c r="J19" s="663"/>
      <c r="K19" s="663"/>
      <c r="L19" s="663"/>
      <c r="M19" s="663"/>
      <c r="N19" s="663"/>
      <c r="O19" s="663"/>
      <c r="P19" s="663"/>
      <c r="Q19" s="664"/>
      <c r="R19" s="665">
        <v>437</v>
      </c>
      <c r="S19" s="666"/>
      <c r="T19" s="666"/>
      <c r="U19" s="666"/>
      <c r="V19" s="666"/>
      <c r="W19" s="666"/>
      <c r="X19" s="666"/>
      <c r="Y19" s="667"/>
      <c r="Z19" s="668">
        <v>0</v>
      </c>
      <c r="AA19" s="668"/>
      <c r="AB19" s="668"/>
      <c r="AC19" s="668"/>
      <c r="AD19" s="669">
        <v>437</v>
      </c>
      <c r="AE19" s="669"/>
      <c r="AF19" s="669"/>
      <c r="AG19" s="669"/>
      <c r="AH19" s="669"/>
      <c r="AI19" s="669"/>
      <c r="AJ19" s="669"/>
      <c r="AK19" s="669"/>
      <c r="AL19" s="670">
        <v>0</v>
      </c>
      <c r="AM19" s="671"/>
      <c r="AN19" s="671"/>
      <c r="AO19" s="672"/>
      <c r="AP19" s="662" t="s">
        <v>277</v>
      </c>
      <c r="AQ19" s="663"/>
      <c r="AR19" s="663"/>
      <c r="AS19" s="663"/>
      <c r="AT19" s="663"/>
      <c r="AU19" s="663"/>
      <c r="AV19" s="663"/>
      <c r="AW19" s="663"/>
      <c r="AX19" s="663"/>
      <c r="AY19" s="663"/>
      <c r="AZ19" s="663"/>
      <c r="BA19" s="663"/>
      <c r="BB19" s="663"/>
      <c r="BC19" s="663"/>
      <c r="BD19" s="663"/>
      <c r="BE19" s="663"/>
      <c r="BF19" s="664"/>
      <c r="BG19" s="665" t="s">
        <v>129</v>
      </c>
      <c r="BH19" s="666"/>
      <c r="BI19" s="666"/>
      <c r="BJ19" s="666"/>
      <c r="BK19" s="666"/>
      <c r="BL19" s="666"/>
      <c r="BM19" s="666"/>
      <c r="BN19" s="667"/>
      <c r="BO19" s="668" t="s">
        <v>129</v>
      </c>
      <c r="BP19" s="668"/>
      <c r="BQ19" s="668"/>
      <c r="BR19" s="668"/>
      <c r="BS19" s="669" t="s">
        <v>129</v>
      </c>
      <c r="BT19" s="669"/>
      <c r="BU19" s="669"/>
      <c r="BV19" s="669"/>
      <c r="BW19" s="669"/>
      <c r="BX19" s="669"/>
      <c r="BY19" s="669"/>
      <c r="BZ19" s="669"/>
      <c r="CA19" s="669"/>
      <c r="CB19" s="673"/>
      <c r="CD19" s="680" t="s">
        <v>278</v>
      </c>
      <c r="CE19" s="681"/>
      <c r="CF19" s="681"/>
      <c r="CG19" s="681"/>
      <c r="CH19" s="681"/>
      <c r="CI19" s="681"/>
      <c r="CJ19" s="681"/>
      <c r="CK19" s="681"/>
      <c r="CL19" s="681"/>
      <c r="CM19" s="681"/>
      <c r="CN19" s="681"/>
      <c r="CO19" s="681"/>
      <c r="CP19" s="681"/>
      <c r="CQ19" s="682"/>
      <c r="CR19" s="665" t="s">
        <v>129</v>
      </c>
      <c r="CS19" s="666"/>
      <c r="CT19" s="666"/>
      <c r="CU19" s="666"/>
      <c r="CV19" s="666"/>
      <c r="CW19" s="666"/>
      <c r="CX19" s="666"/>
      <c r="CY19" s="667"/>
      <c r="CZ19" s="668" t="s">
        <v>129</v>
      </c>
      <c r="DA19" s="668"/>
      <c r="DB19" s="668"/>
      <c r="DC19" s="668"/>
      <c r="DD19" s="674" t="s">
        <v>129</v>
      </c>
      <c r="DE19" s="666"/>
      <c r="DF19" s="666"/>
      <c r="DG19" s="666"/>
      <c r="DH19" s="666"/>
      <c r="DI19" s="666"/>
      <c r="DJ19" s="666"/>
      <c r="DK19" s="666"/>
      <c r="DL19" s="666"/>
      <c r="DM19" s="666"/>
      <c r="DN19" s="666"/>
      <c r="DO19" s="666"/>
      <c r="DP19" s="667"/>
      <c r="DQ19" s="674" t="s">
        <v>129</v>
      </c>
      <c r="DR19" s="666"/>
      <c r="DS19" s="666"/>
      <c r="DT19" s="666"/>
      <c r="DU19" s="666"/>
      <c r="DV19" s="666"/>
      <c r="DW19" s="666"/>
      <c r="DX19" s="666"/>
      <c r="DY19" s="666"/>
      <c r="DZ19" s="666"/>
      <c r="EA19" s="666"/>
      <c r="EB19" s="666"/>
      <c r="EC19" s="675"/>
    </row>
    <row r="20" spans="2:133" ht="11.25" customHeight="1" x14ac:dyDescent="0.2">
      <c r="B20" s="662" t="s">
        <v>279</v>
      </c>
      <c r="C20" s="663"/>
      <c r="D20" s="663"/>
      <c r="E20" s="663"/>
      <c r="F20" s="663"/>
      <c r="G20" s="663"/>
      <c r="H20" s="663"/>
      <c r="I20" s="663"/>
      <c r="J20" s="663"/>
      <c r="K20" s="663"/>
      <c r="L20" s="663"/>
      <c r="M20" s="663"/>
      <c r="N20" s="663"/>
      <c r="O20" s="663"/>
      <c r="P20" s="663"/>
      <c r="Q20" s="664"/>
      <c r="R20" s="665">
        <v>467</v>
      </c>
      <c r="S20" s="666"/>
      <c r="T20" s="666"/>
      <c r="U20" s="666"/>
      <c r="V20" s="666"/>
      <c r="W20" s="666"/>
      <c r="X20" s="666"/>
      <c r="Y20" s="667"/>
      <c r="Z20" s="668">
        <v>0</v>
      </c>
      <c r="AA20" s="668"/>
      <c r="AB20" s="668"/>
      <c r="AC20" s="668"/>
      <c r="AD20" s="669">
        <v>467</v>
      </c>
      <c r="AE20" s="669"/>
      <c r="AF20" s="669"/>
      <c r="AG20" s="669"/>
      <c r="AH20" s="669"/>
      <c r="AI20" s="669"/>
      <c r="AJ20" s="669"/>
      <c r="AK20" s="669"/>
      <c r="AL20" s="670">
        <v>0</v>
      </c>
      <c r="AM20" s="671"/>
      <c r="AN20" s="671"/>
      <c r="AO20" s="672"/>
      <c r="AP20" s="662" t="s">
        <v>280</v>
      </c>
      <c r="AQ20" s="663"/>
      <c r="AR20" s="663"/>
      <c r="AS20" s="663"/>
      <c r="AT20" s="663"/>
      <c r="AU20" s="663"/>
      <c r="AV20" s="663"/>
      <c r="AW20" s="663"/>
      <c r="AX20" s="663"/>
      <c r="AY20" s="663"/>
      <c r="AZ20" s="663"/>
      <c r="BA20" s="663"/>
      <c r="BB20" s="663"/>
      <c r="BC20" s="663"/>
      <c r="BD20" s="663"/>
      <c r="BE20" s="663"/>
      <c r="BF20" s="664"/>
      <c r="BG20" s="665" t="s">
        <v>129</v>
      </c>
      <c r="BH20" s="666"/>
      <c r="BI20" s="666"/>
      <c r="BJ20" s="666"/>
      <c r="BK20" s="666"/>
      <c r="BL20" s="666"/>
      <c r="BM20" s="666"/>
      <c r="BN20" s="667"/>
      <c r="BO20" s="668" t="s">
        <v>129</v>
      </c>
      <c r="BP20" s="668"/>
      <c r="BQ20" s="668"/>
      <c r="BR20" s="668"/>
      <c r="BS20" s="669" t="s">
        <v>129</v>
      </c>
      <c r="BT20" s="669"/>
      <c r="BU20" s="669"/>
      <c r="BV20" s="669"/>
      <c r="BW20" s="669"/>
      <c r="BX20" s="669"/>
      <c r="BY20" s="669"/>
      <c r="BZ20" s="669"/>
      <c r="CA20" s="669"/>
      <c r="CB20" s="673"/>
      <c r="CD20" s="680" t="s">
        <v>281</v>
      </c>
      <c r="CE20" s="681"/>
      <c r="CF20" s="681"/>
      <c r="CG20" s="681"/>
      <c r="CH20" s="681"/>
      <c r="CI20" s="681"/>
      <c r="CJ20" s="681"/>
      <c r="CK20" s="681"/>
      <c r="CL20" s="681"/>
      <c r="CM20" s="681"/>
      <c r="CN20" s="681"/>
      <c r="CO20" s="681"/>
      <c r="CP20" s="681"/>
      <c r="CQ20" s="682"/>
      <c r="CR20" s="665">
        <v>3970517</v>
      </c>
      <c r="CS20" s="666"/>
      <c r="CT20" s="666"/>
      <c r="CU20" s="666"/>
      <c r="CV20" s="666"/>
      <c r="CW20" s="666"/>
      <c r="CX20" s="666"/>
      <c r="CY20" s="667"/>
      <c r="CZ20" s="668">
        <v>100</v>
      </c>
      <c r="DA20" s="668"/>
      <c r="DB20" s="668"/>
      <c r="DC20" s="668"/>
      <c r="DD20" s="674">
        <v>515904</v>
      </c>
      <c r="DE20" s="666"/>
      <c r="DF20" s="666"/>
      <c r="DG20" s="666"/>
      <c r="DH20" s="666"/>
      <c r="DI20" s="666"/>
      <c r="DJ20" s="666"/>
      <c r="DK20" s="666"/>
      <c r="DL20" s="666"/>
      <c r="DM20" s="666"/>
      <c r="DN20" s="666"/>
      <c r="DO20" s="666"/>
      <c r="DP20" s="667"/>
      <c r="DQ20" s="674">
        <v>2788404</v>
      </c>
      <c r="DR20" s="666"/>
      <c r="DS20" s="666"/>
      <c r="DT20" s="666"/>
      <c r="DU20" s="666"/>
      <c r="DV20" s="666"/>
      <c r="DW20" s="666"/>
      <c r="DX20" s="666"/>
      <c r="DY20" s="666"/>
      <c r="DZ20" s="666"/>
      <c r="EA20" s="666"/>
      <c r="EB20" s="666"/>
      <c r="EC20" s="675"/>
    </row>
    <row r="21" spans="2:133" ht="11.25" customHeight="1" x14ac:dyDescent="0.2">
      <c r="B21" s="662" t="s">
        <v>282</v>
      </c>
      <c r="C21" s="663"/>
      <c r="D21" s="663"/>
      <c r="E21" s="663"/>
      <c r="F21" s="663"/>
      <c r="G21" s="663"/>
      <c r="H21" s="663"/>
      <c r="I21" s="663"/>
      <c r="J21" s="663"/>
      <c r="K21" s="663"/>
      <c r="L21" s="663"/>
      <c r="M21" s="663"/>
      <c r="N21" s="663"/>
      <c r="O21" s="663"/>
      <c r="P21" s="663"/>
      <c r="Q21" s="664"/>
      <c r="R21" s="665">
        <v>211</v>
      </c>
      <c r="S21" s="666"/>
      <c r="T21" s="666"/>
      <c r="U21" s="666"/>
      <c r="V21" s="666"/>
      <c r="W21" s="666"/>
      <c r="X21" s="666"/>
      <c r="Y21" s="667"/>
      <c r="Z21" s="668">
        <v>0</v>
      </c>
      <c r="AA21" s="668"/>
      <c r="AB21" s="668"/>
      <c r="AC21" s="668"/>
      <c r="AD21" s="669">
        <v>211</v>
      </c>
      <c r="AE21" s="669"/>
      <c r="AF21" s="669"/>
      <c r="AG21" s="669"/>
      <c r="AH21" s="669"/>
      <c r="AI21" s="669"/>
      <c r="AJ21" s="669"/>
      <c r="AK21" s="669"/>
      <c r="AL21" s="670">
        <v>0</v>
      </c>
      <c r="AM21" s="671"/>
      <c r="AN21" s="671"/>
      <c r="AO21" s="672"/>
      <c r="AP21" s="684" t="s">
        <v>283</v>
      </c>
      <c r="AQ21" s="685"/>
      <c r="AR21" s="685"/>
      <c r="AS21" s="685"/>
      <c r="AT21" s="685"/>
      <c r="AU21" s="685"/>
      <c r="AV21" s="685"/>
      <c r="AW21" s="685"/>
      <c r="AX21" s="685"/>
      <c r="AY21" s="685"/>
      <c r="AZ21" s="685"/>
      <c r="BA21" s="685"/>
      <c r="BB21" s="685"/>
      <c r="BC21" s="685"/>
      <c r="BD21" s="685"/>
      <c r="BE21" s="685"/>
      <c r="BF21" s="686"/>
      <c r="BG21" s="665" t="s">
        <v>129</v>
      </c>
      <c r="BH21" s="666"/>
      <c r="BI21" s="666"/>
      <c r="BJ21" s="666"/>
      <c r="BK21" s="666"/>
      <c r="BL21" s="666"/>
      <c r="BM21" s="666"/>
      <c r="BN21" s="667"/>
      <c r="BO21" s="668" t="s">
        <v>129</v>
      </c>
      <c r="BP21" s="668"/>
      <c r="BQ21" s="668"/>
      <c r="BR21" s="668"/>
      <c r="BS21" s="669" t="s">
        <v>129</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2">
      <c r="B22" s="703" t="s">
        <v>284</v>
      </c>
      <c r="C22" s="704"/>
      <c r="D22" s="704"/>
      <c r="E22" s="704"/>
      <c r="F22" s="704"/>
      <c r="G22" s="704"/>
      <c r="H22" s="704"/>
      <c r="I22" s="704"/>
      <c r="J22" s="704"/>
      <c r="K22" s="704"/>
      <c r="L22" s="704"/>
      <c r="M22" s="704"/>
      <c r="N22" s="704"/>
      <c r="O22" s="704"/>
      <c r="P22" s="704"/>
      <c r="Q22" s="705"/>
      <c r="R22" s="665">
        <v>1747</v>
      </c>
      <c r="S22" s="666"/>
      <c r="T22" s="666"/>
      <c r="U22" s="666"/>
      <c r="V22" s="666"/>
      <c r="W22" s="666"/>
      <c r="X22" s="666"/>
      <c r="Y22" s="667"/>
      <c r="Z22" s="668">
        <v>0</v>
      </c>
      <c r="AA22" s="668"/>
      <c r="AB22" s="668"/>
      <c r="AC22" s="668"/>
      <c r="AD22" s="669">
        <v>1747</v>
      </c>
      <c r="AE22" s="669"/>
      <c r="AF22" s="669"/>
      <c r="AG22" s="669"/>
      <c r="AH22" s="669"/>
      <c r="AI22" s="669"/>
      <c r="AJ22" s="669"/>
      <c r="AK22" s="669"/>
      <c r="AL22" s="670">
        <v>0.10000000149011612</v>
      </c>
      <c r="AM22" s="671"/>
      <c r="AN22" s="671"/>
      <c r="AO22" s="672"/>
      <c r="AP22" s="684" t="s">
        <v>285</v>
      </c>
      <c r="AQ22" s="685"/>
      <c r="AR22" s="685"/>
      <c r="AS22" s="685"/>
      <c r="AT22" s="685"/>
      <c r="AU22" s="685"/>
      <c r="AV22" s="685"/>
      <c r="AW22" s="685"/>
      <c r="AX22" s="685"/>
      <c r="AY22" s="685"/>
      <c r="AZ22" s="685"/>
      <c r="BA22" s="685"/>
      <c r="BB22" s="685"/>
      <c r="BC22" s="685"/>
      <c r="BD22" s="685"/>
      <c r="BE22" s="685"/>
      <c r="BF22" s="686"/>
      <c r="BG22" s="665" t="s">
        <v>129</v>
      </c>
      <c r="BH22" s="666"/>
      <c r="BI22" s="666"/>
      <c r="BJ22" s="666"/>
      <c r="BK22" s="666"/>
      <c r="BL22" s="666"/>
      <c r="BM22" s="666"/>
      <c r="BN22" s="667"/>
      <c r="BO22" s="668" t="s">
        <v>129</v>
      </c>
      <c r="BP22" s="668"/>
      <c r="BQ22" s="668"/>
      <c r="BR22" s="668"/>
      <c r="BS22" s="669" t="s">
        <v>129</v>
      </c>
      <c r="BT22" s="669"/>
      <c r="BU22" s="669"/>
      <c r="BV22" s="669"/>
      <c r="BW22" s="669"/>
      <c r="BX22" s="669"/>
      <c r="BY22" s="669"/>
      <c r="BZ22" s="669"/>
      <c r="CA22" s="669"/>
      <c r="CB22" s="673"/>
      <c r="CD22" s="647" t="s">
        <v>286</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2">
      <c r="B23" s="662" t="s">
        <v>287</v>
      </c>
      <c r="C23" s="663"/>
      <c r="D23" s="663"/>
      <c r="E23" s="663"/>
      <c r="F23" s="663"/>
      <c r="G23" s="663"/>
      <c r="H23" s="663"/>
      <c r="I23" s="663"/>
      <c r="J23" s="663"/>
      <c r="K23" s="663"/>
      <c r="L23" s="663"/>
      <c r="M23" s="663"/>
      <c r="N23" s="663"/>
      <c r="O23" s="663"/>
      <c r="P23" s="663"/>
      <c r="Q23" s="664"/>
      <c r="R23" s="665">
        <v>2197916</v>
      </c>
      <c r="S23" s="666"/>
      <c r="T23" s="666"/>
      <c r="U23" s="666"/>
      <c r="V23" s="666"/>
      <c r="W23" s="666"/>
      <c r="X23" s="666"/>
      <c r="Y23" s="667"/>
      <c r="Z23" s="668">
        <v>52.1</v>
      </c>
      <c r="AA23" s="668"/>
      <c r="AB23" s="668"/>
      <c r="AC23" s="668"/>
      <c r="AD23" s="669">
        <v>2012824</v>
      </c>
      <c r="AE23" s="669"/>
      <c r="AF23" s="669"/>
      <c r="AG23" s="669"/>
      <c r="AH23" s="669"/>
      <c r="AI23" s="669"/>
      <c r="AJ23" s="669"/>
      <c r="AK23" s="669"/>
      <c r="AL23" s="670">
        <v>84.9</v>
      </c>
      <c r="AM23" s="671"/>
      <c r="AN23" s="671"/>
      <c r="AO23" s="672"/>
      <c r="AP23" s="684" t="s">
        <v>288</v>
      </c>
      <c r="AQ23" s="685"/>
      <c r="AR23" s="685"/>
      <c r="AS23" s="685"/>
      <c r="AT23" s="685"/>
      <c r="AU23" s="685"/>
      <c r="AV23" s="685"/>
      <c r="AW23" s="685"/>
      <c r="AX23" s="685"/>
      <c r="AY23" s="685"/>
      <c r="AZ23" s="685"/>
      <c r="BA23" s="685"/>
      <c r="BB23" s="685"/>
      <c r="BC23" s="685"/>
      <c r="BD23" s="685"/>
      <c r="BE23" s="685"/>
      <c r="BF23" s="686"/>
      <c r="BG23" s="665" t="s">
        <v>129</v>
      </c>
      <c r="BH23" s="666"/>
      <c r="BI23" s="666"/>
      <c r="BJ23" s="666"/>
      <c r="BK23" s="666"/>
      <c r="BL23" s="666"/>
      <c r="BM23" s="666"/>
      <c r="BN23" s="667"/>
      <c r="BO23" s="668" t="s">
        <v>129</v>
      </c>
      <c r="BP23" s="668"/>
      <c r="BQ23" s="668"/>
      <c r="BR23" s="668"/>
      <c r="BS23" s="669" t="s">
        <v>129</v>
      </c>
      <c r="BT23" s="669"/>
      <c r="BU23" s="669"/>
      <c r="BV23" s="669"/>
      <c r="BW23" s="669"/>
      <c r="BX23" s="669"/>
      <c r="BY23" s="669"/>
      <c r="BZ23" s="669"/>
      <c r="CA23" s="669"/>
      <c r="CB23" s="673"/>
      <c r="CD23" s="647" t="s">
        <v>228</v>
      </c>
      <c r="CE23" s="648"/>
      <c r="CF23" s="648"/>
      <c r="CG23" s="648"/>
      <c r="CH23" s="648"/>
      <c r="CI23" s="648"/>
      <c r="CJ23" s="648"/>
      <c r="CK23" s="648"/>
      <c r="CL23" s="648"/>
      <c r="CM23" s="648"/>
      <c r="CN23" s="648"/>
      <c r="CO23" s="648"/>
      <c r="CP23" s="648"/>
      <c r="CQ23" s="649"/>
      <c r="CR23" s="647" t="s">
        <v>289</v>
      </c>
      <c r="CS23" s="648"/>
      <c r="CT23" s="648"/>
      <c r="CU23" s="648"/>
      <c r="CV23" s="648"/>
      <c r="CW23" s="648"/>
      <c r="CX23" s="648"/>
      <c r="CY23" s="649"/>
      <c r="CZ23" s="647" t="s">
        <v>290</v>
      </c>
      <c r="DA23" s="648"/>
      <c r="DB23" s="648"/>
      <c r="DC23" s="649"/>
      <c r="DD23" s="647" t="s">
        <v>291</v>
      </c>
      <c r="DE23" s="648"/>
      <c r="DF23" s="648"/>
      <c r="DG23" s="648"/>
      <c r="DH23" s="648"/>
      <c r="DI23" s="648"/>
      <c r="DJ23" s="648"/>
      <c r="DK23" s="649"/>
      <c r="DL23" s="696" t="s">
        <v>292</v>
      </c>
      <c r="DM23" s="697"/>
      <c r="DN23" s="697"/>
      <c r="DO23" s="697"/>
      <c r="DP23" s="697"/>
      <c r="DQ23" s="697"/>
      <c r="DR23" s="697"/>
      <c r="DS23" s="697"/>
      <c r="DT23" s="697"/>
      <c r="DU23" s="697"/>
      <c r="DV23" s="698"/>
      <c r="DW23" s="647" t="s">
        <v>293</v>
      </c>
      <c r="DX23" s="648"/>
      <c r="DY23" s="648"/>
      <c r="DZ23" s="648"/>
      <c r="EA23" s="648"/>
      <c r="EB23" s="648"/>
      <c r="EC23" s="649"/>
    </row>
    <row r="24" spans="2:133" ht="11.25" customHeight="1" x14ac:dyDescent="0.2">
      <c r="B24" s="662" t="s">
        <v>294</v>
      </c>
      <c r="C24" s="663"/>
      <c r="D24" s="663"/>
      <c r="E24" s="663"/>
      <c r="F24" s="663"/>
      <c r="G24" s="663"/>
      <c r="H24" s="663"/>
      <c r="I24" s="663"/>
      <c r="J24" s="663"/>
      <c r="K24" s="663"/>
      <c r="L24" s="663"/>
      <c r="M24" s="663"/>
      <c r="N24" s="663"/>
      <c r="O24" s="663"/>
      <c r="P24" s="663"/>
      <c r="Q24" s="664"/>
      <c r="R24" s="665">
        <v>2012824</v>
      </c>
      <c r="S24" s="666"/>
      <c r="T24" s="666"/>
      <c r="U24" s="666"/>
      <c r="V24" s="666"/>
      <c r="W24" s="666"/>
      <c r="X24" s="666"/>
      <c r="Y24" s="667"/>
      <c r="Z24" s="668">
        <v>47.7</v>
      </c>
      <c r="AA24" s="668"/>
      <c r="AB24" s="668"/>
      <c r="AC24" s="668"/>
      <c r="AD24" s="669">
        <v>2012824</v>
      </c>
      <c r="AE24" s="669"/>
      <c r="AF24" s="669"/>
      <c r="AG24" s="669"/>
      <c r="AH24" s="669"/>
      <c r="AI24" s="669"/>
      <c r="AJ24" s="669"/>
      <c r="AK24" s="669"/>
      <c r="AL24" s="670">
        <v>84.9</v>
      </c>
      <c r="AM24" s="671"/>
      <c r="AN24" s="671"/>
      <c r="AO24" s="672"/>
      <c r="AP24" s="684" t="s">
        <v>295</v>
      </c>
      <c r="AQ24" s="685"/>
      <c r="AR24" s="685"/>
      <c r="AS24" s="685"/>
      <c r="AT24" s="685"/>
      <c r="AU24" s="685"/>
      <c r="AV24" s="685"/>
      <c r="AW24" s="685"/>
      <c r="AX24" s="685"/>
      <c r="AY24" s="685"/>
      <c r="AZ24" s="685"/>
      <c r="BA24" s="685"/>
      <c r="BB24" s="685"/>
      <c r="BC24" s="685"/>
      <c r="BD24" s="685"/>
      <c r="BE24" s="685"/>
      <c r="BF24" s="686"/>
      <c r="BG24" s="665" t="s">
        <v>129</v>
      </c>
      <c r="BH24" s="666"/>
      <c r="BI24" s="666"/>
      <c r="BJ24" s="666"/>
      <c r="BK24" s="666"/>
      <c r="BL24" s="666"/>
      <c r="BM24" s="666"/>
      <c r="BN24" s="667"/>
      <c r="BO24" s="668" t="s">
        <v>129</v>
      </c>
      <c r="BP24" s="668"/>
      <c r="BQ24" s="668"/>
      <c r="BR24" s="668"/>
      <c r="BS24" s="669" t="s">
        <v>129</v>
      </c>
      <c r="BT24" s="669"/>
      <c r="BU24" s="669"/>
      <c r="BV24" s="669"/>
      <c r="BW24" s="669"/>
      <c r="BX24" s="669"/>
      <c r="BY24" s="669"/>
      <c r="BZ24" s="669"/>
      <c r="CA24" s="669"/>
      <c r="CB24" s="673"/>
      <c r="CD24" s="676" t="s">
        <v>296</v>
      </c>
      <c r="CE24" s="677"/>
      <c r="CF24" s="677"/>
      <c r="CG24" s="677"/>
      <c r="CH24" s="677"/>
      <c r="CI24" s="677"/>
      <c r="CJ24" s="677"/>
      <c r="CK24" s="677"/>
      <c r="CL24" s="677"/>
      <c r="CM24" s="677"/>
      <c r="CN24" s="677"/>
      <c r="CO24" s="677"/>
      <c r="CP24" s="677"/>
      <c r="CQ24" s="678"/>
      <c r="CR24" s="654">
        <v>1413278</v>
      </c>
      <c r="CS24" s="655"/>
      <c r="CT24" s="655"/>
      <c r="CU24" s="655"/>
      <c r="CV24" s="655"/>
      <c r="CW24" s="655"/>
      <c r="CX24" s="655"/>
      <c r="CY24" s="656"/>
      <c r="CZ24" s="659">
        <v>35.6</v>
      </c>
      <c r="DA24" s="660"/>
      <c r="DB24" s="660"/>
      <c r="DC24" s="679"/>
      <c r="DD24" s="706">
        <v>1163023</v>
      </c>
      <c r="DE24" s="655"/>
      <c r="DF24" s="655"/>
      <c r="DG24" s="655"/>
      <c r="DH24" s="655"/>
      <c r="DI24" s="655"/>
      <c r="DJ24" s="655"/>
      <c r="DK24" s="656"/>
      <c r="DL24" s="706">
        <v>1151070</v>
      </c>
      <c r="DM24" s="655"/>
      <c r="DN24" s="655"/>
      <c r="DO24" s="655"/>
      <c r="DP24" s="655"/>
      <c r="DQ24" s="655"/>
      <c r="DR24" s="655"/>
      <c r="DS24" s="655"/>
      <c r="DT24" s="655"/>
      <c r="DU24" s="655"/>
      <c r="DV24" s="656"/>
      <c r="DW24" s="659">
        <v>47.1</v>
      </c>
      <c r="DX24" s="660"/>
      <c r="DY24" s="660"/>
      <c r="DZ24" s="660"/>
      <c r="EA24" s="660"/>
      <c r="EB24" s="660"/>
      <c r="EC24" s="661"/>
    </row>
    <row r="25" spans="2:133" ht="11.25" customHeight="1" x14ac:dyDescent="0.2">
      <c r="B25" s="662" t="s">
        <v>297</v>
      </c>
      <c r="C25" s="663"/>
      <c r="D25" s="663"/>
      <c r="E25" s="663"/>
      <c r="F25" s="663"/>
      <c r="G25" s="663"/>
      <c r="H25" s="663"/>
      <c r="I25" s="663"/>
      <c r="J25" s="663"/>
      <c r="K25" s="663"/>
      <c r="L25" s="663"/>
      <c r="M25" s="663"/>
      <c r="N25" s="663"/>
      <c r="O25" s="663"/>
      <c r="P25" s="663"/>
      <c r="Q25" s="664"/>
      <c r="R25" s="665">
        <v>185092</v>
      </c>
      <c r="S25" s="666"/>
      <c r="T25" s="666"/>
      <c r="U25" s="666"/>
      <c r="V25" s="666"/>
      <c r="W25" s="666"/>
      <c r="X25" s="666"/>
      <c r="Y25" s="667"/>
      <c r="Z25" s="668">
        <v>4.4000000000000004</v>
      </c>
      <c r="AA25" s="668"/>
      <c r="AB25" s="668"/>
      <c r="AC25" s="668"/>
      <c r="AD25" s="669" t="s">
        <v>129</v>
      </c>
      <c r="AE25" s="669"/>
      <c r="AF25" s="669"/>
      <c r="AG25" s="669"/>
      <c r="AH25" s="669"/>
      <c r="AI25" s="669"/>
      <c r="AJ25" s="669"/>
      <c r="AK25" s="669"/>
      <c r="AL25" s="670" t="s">
        <v>129</v>
      </c>
      <c r="AM25" s="671"/>
      <c r="AN25" s="671"/>
      <c r="AO25" s="672"/>
      <c r="AP25" s="684" t="s">
        <v>298</v>
      </c>
      <c r="AQ25" s="685"/>
      <c r="AR25" s="685"/>
      <c r="AS25" s="685"/>
      <c r="AT25" s="685"/>
      <c r="AU25" s="685"/>
      <c r="AV25" s="685"/>
      <c r="AW25" s="685"/>
      <c r="AX25" s="685"/>
      <c r="AY25" s="685"/>
      <c r="AZ25" s="685"/>
      <c r="BA25" s="685"/>
      <c r="BB25" s="685"/>
      <c r="BC25" s="685"/>
      <c r="BD25" s="685"/>
      <c r="BE25" s="685"/>
      <c r="BF25" s="686"/>
      <c r="BG25" s="665" t="s">
        <v>129</v>
      </c>
      <c r="BH25" s="666"/>
      <c r="BI25" s="666"/>
      <c r="BJ25" s="666"/>
      <c r="BK25" s="666"/>
      <c r="BL25" s="666"/>
      <c r="BM25" s="666"/>
      <c r="BN25" s="667"/>
      <c r="BO25" s="668" t="s">
        <v>129</v>
      </c>
      <c r="BP25" s="668"/>
      <c r="BQ25" s="668"/>
      <c r="BR25" s="668"/>
      <c r="BS25" s="669" t="s">
        <v>129</v>
      </c>
      <c r="BT25" s="669"/>
      <c r="BU25" s="669"/>
      <c r="BV25" s="669"/>
      <c r="BW25" s="669"/>
      <c r="BX25" s="669"/>
      <c r="BY25" s="669"/>
      <c r="BZ25" s="669"/>
      <c r="CA25" s="669"/>
      <c r="CB25" s="673"/>
      <c r="CD25" s="680" t="s">
        <v>299</v>
      </c>
      <c r="CE25" s="681"/>
      <c r="CF25" s="681"/>
      <c r="CG25" s="681"/>
      <c r="CH25" s="681"/>
      <c r="CI25" s="681"/>
      <c r="CJ25" s="681"/>
      <c r="CK25" s="681"/>
      <c r="CL25" s="681"/>
      <c r="CM25" s="681"/>
      <c r="CN25" s="681"/>
      <c r="CO25" s="681"/>
      <c r="CP25" s="681"/>
      <c r="CQ25" s="682"/>
      <c r="CR25" s="665">
        <v>721727</v>
      </c>
      <c r="CS25" s="699"/>
      <c r="CT25" s="699"/>
      <c r="CU25" s="699"/>
      <c r="CV25" s="699"/>
      <c r="CW25" s="699"/>
      <c r="CX25" s="699"/>
      <c r="CY25" s="700"/>
      <c r="CZ25" s="670">
        <v>18.2</v>
      </c>
      <c r="DA25" s="701"/>
      <c r="DB25" s="701"/>
      <c r="DC25" s="707"/>
      <c r="DD25" s="674">
        <v>687215</v>
      </c>
      <c r="DE25" s="699"/>
      <c r="DF25" s="699"/>
      <c r="DG25" s="699"/>
      <c r="DH25" s="699"/>
      <c r="DI25" s="699"/>
      <c r="DJ25" s="699"/>
      <c r="DK25" s="700"/>
      <c r="DL25" s="674">
        <v>677963</v>
      </c>
      <c r="DM25" s="699"/>
      <c r="DN25" s="699"/>
      <c r="DO25" s="699"/>
      <c r="DP25" s="699"/>
      <c r="DQ25" s="699"/>
      <c r="DR25" s="699"/>
      <c r="DS25" s="699"/>
      <c r="DT25" s="699"/>
      <c r="DU25" s="699"/>
      <c r="DV25" s="700"/>
      <c r="DW25" s="670">
        <v>27.8</v>
      </c>
      <c r="DX25" s="701"/>
      <c r="DY25" s="701"/>
      <c r="DZ25" s="701"/>
      <c r="EA25" s="701"/>
      <c r="EB25" s="701"/>
      <c r="EC25" s="702"/>
    </row>
    <row r="26" spans="2:133" ht="11.25" customHeight="1" x14ac:dyDescent="0.2">
      <c r="B26" s="662" t="s">
        <v>300</v>
      </c>
      <c r="C26" s="663"/>
      <c r="D26" s="663"/>
      <c r="E26" s="663"/>
      <c r="F26" s="663"/>
      <c r="G26" s="663"/>
      <c r="H26" s="663"/>
      <c r="I26" s="663"/>
      <c r="J26" s="663"/>
      <c r="K26" s="663"/>
      <c r="L26" s="663"/>
      <c r="M26" s="663"/>
      <c r="N26" s="663"/>
      <c r="O26" s="663"/>
      <c r="P26" s="663"/>
      <c r="Q26" s="664"/>
      <c r="R26" s="665" t="s">
        <v>129</v>
      </c>
      <c r="S26" s="666"/>
      <c r="T26" s="666"/>
      <c r="U26" s="666"/>
      <c r="V26" s="666"/>
      <c r="W26" s="666"/>
      <c r="X26" s="666"/>
      <c r="Y26" s="667"/>
      <c r="Z26" s="668" t="s">
        <v>129</v>
      </c>
      <c r="AA26" s="668"/>
      <c r="AB26" s="668"/>
      <c r="AC26" s="668"/>
      <c r="AD26" s="669" t="s">
        <v>129</v>
      </c>
      <c r="AE26" s="669"/>
      <c r="AF26" s="669"/>
      <c r="AG26" s="669"/>
      <c r="AH26" s="669"/>
      <c r="AI26" s="669"/>
      <c r="AJ26" s="669"/>
      <c r="AK26" s="669"/>
      <c r="AL26" s="670" t="s">
        <v>129</v>
      </c>
      <c r="AM26" s="671"/>
      <c r="AN26" s="671"/>
      <c r="AO26" s="672"/>
      <c r="AP26" s="684" t="s">
        <v>301</v>
      </c>
      <c r="AQ26" s="708"/>
      <c r="AR26" s="708"/>
      <c r="AS26" s="708"/>
      <c r="AT26" s="708"/>
      <c r="AU26" s="708"/>
      <c r="AV26" s="708"/>
      <c r="AW26" s="708"/>
      <c r="AX26" s="708"/>
      <c r="AY26" s="708"/>
      <c r="AZ26" s="708"/>
      <c r="BA26" s="708"/>
      <c r="BB26" s="708"/>
      <c r="BC26" s="708"/>
      <c r="BD26" s="708"/>
      <c r="BE26" s="708"/>
      <c r="BF26" s="686"/>
      <c r="BG26" s="665" t="s">
        <v>129</v>
      </c>
      <c r="BH26" s="666"/>
      <c r="BI26" s="666"/>
      <c r="BJ26" s="666"/>
      <c r="BK26" s="666"/>
      <c r="BL26" s="666"/>
      <c r="BM26" s="666"/>
      <c r="BN26" s="667"/>
      <c r="BO26" s="668" t="s">
        <v>129</v>
      </c>
      <c r="BP26" s="668"/>
      <c r="BQ26" s="668"/>
      <c r="BR26" s="668"/>
      <c r="BS26" s="669" t="s">
        <v>129</v>
      </c>
      <c r="BT26" s="669"/>
      <c r="BU26" s="669"/>
      <c r="BV26" s="669"/>
      <c r="BW26" s="669"/>
      <c r="BX26" s="669"/>
      <c r="BY26" s="669"/>
      <c r="BZ26" s="669"/>
      <c r="CA26" s="669"/>
      <c r="CB26" s="673"/>
      <c r="CD26" s="680" t="s">
        <v>302</v>
      </c>
      <c r="CE26" s="681"/>
      <c r="CF26" s="681"/>
      <c r="CG26" s="681"/>
      <c r="CH26" s="681"/>
      <c r="CI26" s="681"/>
      <c r="CJ26" s="681"/>
      <c r="CK26" s="681"/>
      <c r="CL26" s="681"/>
      <c r="CM26" s="681"/>
      <c r="CN26" s="681"/>
      <c r="CO26" s="681"/>
      <c r="CP26" s="681"/>
      <c r="CQ26" s="682"/>
      <c r="CR26" s="665">
        <v>357307</v>
      </c>
      <c r="CS26" s="666"/>
      <c r="CT26" s="666"/>
      <c r="CU26" s="666"/>
      <c r="CV26" s="666"/>
      <c r="CW26" s="666"/>
      <c r="CX26" s="666"/>
      <c r="CY26" s="667"/>
      <c r="CZ26" s="670">
        <v>9</v>
      </c>
      <c r="DA26" s="701"/>
      <c r="DB26" s="701"/>
      <c r="DC26" s="707"/>
      <c r="DD26" s="674">
        <v>339018</v>
      </c>
      <c r="DE26" s="666"/>
      <c r="DF26" s="666"/>
      <c r="DG26" s="666"/>
      <c r="DH26" s="666"/>
      <c r="DI26" s="666"/>
      <c r="DJ26" s="666"/>
      <c r="DK26" s="667"/>
      <c r="DL26" s="674" t="s">
        <v>129</v>
      </c>
      <c r="DM26" s="666"/>
      <c r="DN26" s="666"/>
      <c r="DO26" s="666"/>
      <c r="DP26" s="666"/>
      <c r="DQ26" s="666"/>
      <c r="DR26" s="666"/>
      <c r="DS26" s="666"/>
      <c r="DT26" s="666"/>
      <c r="DU26" s="666"/>
      <c r="DV26" s="667"/>
      <c r="DW26" s="670" t="s">
        <v>129</v>
      </c>
      <c r="DX26" s="701"/>
      <c r="DY26" s="701"/>
      <c r="DZ26" s="701"/>
      <c r="EA26" s="701"/>
      <c r="EB26" s="701"/>
      <c r="EC26" s="702"/>
    </row>
    <row r="27" spans="2:133" ht="11.25" customHeight="1" x14ac:dyDescent="0.2">
      <c r="B27" s="662" t="s">
        <v>303</v>
      </c>
      <c r="C27" s="663"/>
      <c r="D27" s="663"/>
      <c r="E27" s="663"/>
      <c r="F27" s="663"/>
      <c r="G27" s="663"/>
      <c r="H27" s="663"/>
      <c r="I27" s="663"/>
      <c r="J27" s="663"/>
      <c r="K27" s="663"/>
      <c r="L27" s="663"/>
      <c r="M27" s="663"/>
      <c r="N27" s="663"/>
      <c r="O27" s="663"/>
      <c r="P27" s="663"/>
      <c r="Q27" s="664"/>
      <c r="R27" s="665">
        <v>2550228</v>
      </c>
      <c r="S27" s="666"/>
      <c r="T27" s="666"/>
      <c r="U27" s="666"/>
      <c r="V27" s="666"/>
      <c r="W27" s="666"/>
      <c r="X27" s="666"/>
      <c r="Y27" s="667"/>
      <c r="Z27" s="668">
        <v>60.5</v>
      </c>
      <c r="AA27" s="668"/>
      <c r="AB27" s="668"/>
      <c r="AC27" s="668"/>
      <c r="AD27" s="669">
        <v>2365136</v>
      </c>
      <c r="AE27" s="669"/>
      <c r="AF27" s="669"/>
      <c r="AG27" s="669"/>
      <c r="AH27" s="669"/>
      <c r="AI27" s="669"/>
      <c r="AJ27" s="669"/>
      <c r="AK27" s="669"/>
      <c r="AL27" s="670">
        <v>99.800003051757813</v>
      </c>
      <c r="AM27" s="671"/>
      <c r="AN27" s="671"/>
      <c r="AO27" s="672"/>
      <c r="AP27" s="662" t="s">
        <v>304</v>
      </c>
      <c r="AQ27" s="663"/>
      <c r="AR27" s="663"/>
      <c r="AS27" s="663"/>
      <c r="AT27" s="663"/>
      <c r="AU27" s="663"/>
      <c r="AV27" s="663"/>
      <c r="AW27" s="663"/>
      <c r="AX27" s="663"/>
      <c r="AY27" s="663"/>
      <c r="AZ27" s="663"/>
      <c r="BA27" s="663"/>
      <c r="BB27" s="663"/>
      <c r="BC27" s="663"/>
      <c r="BD27" s="663"/>
      <c r="BE27" s="663"/>
      <c r="BF27" s="664"/>
      <c r="BG27" s="665">
        <v>231962</v>
      </c>
      <c r="BH27" s="666"/>
      <c r="BI27" s="666"/>
      <c r="BJ27" s="666"/>
      <c r="BK27" s="666"/>
      <c r="BL27" s="666"/>
      <c r="BM27" s="666"/>
      <c r="BN27" s="667"/>
      <c r="BO27" s="668">
        <v>100</v>
      </c>
      <c r="BP27" s="668"/>
      <c r="BQ27" s="668"/>
      <c r="BR27" s="668"/>
      <c r="BS27" s="669" t="s">
        <v>129</v>
      </c>
      <c r="BT27" s="669"/>
      <c r="BU27" s="669"/>
      <c r="BV27" s="669"/>
      <c r="BW27" s="669"/>
      <c r="BX27" s="669"/>
      <c r="BY27" s="669"/>
      <c r="BZ27" s="669"/>
      <c r="CA27" s="669"/>
      <c r="CB27" s="673"/>
      <c r="CD27" s="680" t="s">
        <v>305</v>
      </c>
      <c r="CE27" s="681"/>
      <c r="CF27" s="681"/>
      <c r="CG27" s="681"/>
      <c r="CH27" s="681"/>
      <c r="CI27" s="681"/>
      <c r="CJ27" s="681"/>
      <c r="CK27" s="681"/>
      <c r="CL27" s="681"/>
      <c r="CM27" s="681"/>
      <c r="CN27" s="681"/>
      <c r="CO27" s="681"/>
      <c r="CP27" s="681"/>
      <c r="CQ27" s="682"/>
      <c r="CR27" s="665">
        <v>293482</v>
      </c>
      <c r="CS27" s="699"/>
      <c r="CT27" s="699"/>
      <c r="CU27" s="699"/>
      <c r="CV27" s="699"/>
      <c r="CW27" s="699"/>
      <c r="CX27" s="699"/>
      <c r="CY27" s="700"/>
      <c r="CZ27" s="670">
        <v>7.4</v>
      </c>
      <c r="DA27" s="701"/>
      <c r="DB27" s="701"/>
      <c r="DC27" s="707"/>
      <c r="DD27" s="674">
        <v>85965</v>
      </c>
      <c r="DE27" s="699"/>
      <c r="DF27" s="699"/>
      <c r="DG27" s="699"/>
      <c r="DH27" s="699"/>
      <c r="DI27" s="699"/>
      <c r="DJ27" s="699"/>
      <c r="DK27" s="700"/>
      <c r="DL27" s="674">
        <v>83264</v>
      </c>
      <c r="DM27" s="699"/>
      <c r="DN27" s="699"/>
      <c r="DO27" s="699"/>
      <c r="DP27" s="699"/>
      <c r="DQ27" s="699"/>
      <c r="DR27" s="699"/>
      <c r="DS27" s="699"/>
      <c r="DT27" s="699"/>
      <c r="DU27" s="699"/>
      <c r="DV27" s="700"/>
      <c r="DW27" s="670">
        <v>3.4</v>
      </c>
      <c r="DX27" s="701"/>
      <c r="DY27" s="701"/>
      <c r="DZ27" s="701"/>
      <c r="EA27" s="701"/>
      <c r="EB27" s="701"/>
      <c r="EC27" s="702"/>
    </row>
    <row r="28" spans="2:133" ht="11.25" customHeight="1" x14ac:dyDescent="0.2">
      <c r="B28" s="662" t="s">
        <v>306</v>
      </c>
      <c r="C28" s="663"/>
      <c r="D28" s="663"/>
      <c r="E28" s="663"/>
      <c r="F28" s="663"/>
      <c r="G28" s="663"/>
      <c r="H28" s="663"/>
      <c r="I28" s="663"/>
      <c r="J28" s="663"/>
      <c r="K28" s="663"/>
      <c r="L28" s="663"/>
      <c r="M28" s="663"/>
      <c r="N28" s="663"/>
      <c r="O28" s="663"/>
      <c r="P28" s="663"/>
      <c r="Q28" s="664"/>
      <c r="R28" s="665" t="s">
        <v>129</v>
      </c>
      <c r="S28" s="666"/>
      <c r="T28" s="666"/>
      <c r="U28" s="666"/>
      <c r="V28" s="666"/>
      <c r="W28" s="666"/>
      <c r="X28" s="666"/>
      <c r="Y28" s="667"/>
      <c r="Z28" s="668" t="s">
        <v>129</v>
      </c>
      <c r="AA28" s="668"/>
      <c r="AB28" s="668"/>
      <c r="AC28" s="668"/>
      <c r="AD28" s="669" t="s">
        <v>129</v>
      </c>
      <c r="AE28" s="669"/>
      <c r="AF28" s="669"/>
      <c r="AG28" s="669"/>
      <c r="AH28" s="669"/>
      <c r="AI28" s="669"/>
      <c r="AJ28" s="669"/>
      <c r="AK28" s="669"/>
      <c r="AL28" s="670" t="s">
        <v>129</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307</v>
      </c>
      <c r="CE28" s="681"/>
      <c r="CF28" s="681"/>
      <c r="CG28" s="681"/>
      <c r="CH28" s="681"/>
      <c r="CI28" s="681"/>
      <c r="CJ28" s="681"/>
      <c r="CK28" s="681"/>
      <c r="CL28" s="681"/>
      <c r="CM28" s="681"/>
      <c r="CN28" s="681"/>
      <c r="CO28" s="681"/>
      <c r="CP28" s="681"/>
      <c r="CQ28" s="682"/>
      <c r="CR28" s="665">
        <v>398069</v>
      </c>
      <c r="CS28" s="666"/>
      <c r="CT28" s="666"/>
      <c r="CU28" s="666"/>
      <c r="CV28" s="666"/>
      <c r="CW28" s="666"/>
      <c r="CX28" s="666"/>
      <c r="CY28" s="667"/>
      <c r="CZ28" s="670">
        <v>10</v>
      </c>
      <c r="DA28" s="701"/>
      <c r="DB28" s="701"/>
      <c r="DC28" s="707"/>
      <c r="DD28" s="674">
        <v>389843</v>
      </c>
      <c r="DE28" s="666"/>
      <c r="DF28" s="666"/>
      <c r="DG28" s="666"/>
      <c r="DH28" s="666"/>
      <c r="DI28" s="666"/>
      <c r="DJ28" s="666"/>
      <c r="DK28" s="667"/>
      <c r="DL28" s="674">
        <v>389843</v>
      </c>
      <c r="DM28" s="666"/>
      <c r="DN28" s="666"/>
      <c r="DO28" s="666"/>
      <c r="DP28" s="666"/>
      <c r="DQ28" s="666"/>
      <c r="DR28" s="666"/>
      <c r="DS28" s="666"/>
      <c r="DT28" s="666"/>
      <c r="DU28" s="666"/>
      <c r="DV28" s="667"/>
      <c r="DW28" s="670">
        <v>16</v>
      </c>
      <c r="DX28" s="701"/>
      <c r="DY28" s="701"/>
      <c r="DZ28" s="701"/>
      <c r="EA28" s="701"/>
      <c r="EB28" s="701"/>
      <c r="EC28" s="702"/>
    </row>
    <row r="29" spans="2:133" ht="11.25" customHeight="1" x14ac:dyDescent="0.2">
      <c r="B29" s="662" t="s">
        <v>308</v>
      </c>
      <c r="C29" s="663"/>
      <c r="D29" s="663"/>
      <c r="E29" s="663"/>
      <c r="F29" s="663"/>
      <c r="G29" s="663"/>
      <c r="H29" s="663"/>
      <c r="I29" s="663"/>
      <c r="J29" s="663"/>
      <c r="K29" s="663"/>
      <c r="L29" s="663"/>
      <c r="M29" s="663"/>
      <c r="N29" s="663"/>
      <c r="O29" s="663"/>
      <c r="P29" s="663"/>
      <c r="Q29" s="664"/>
      <c r="R29" s="665">
        <v>7638</v>
      </c>
      <c r="S29" s="666"/>
      <c r="T29" s="666"/>
      <c r="U29" s="666"/>
      <c r="V29" s="666"/>
      <c r="W29" s="666"/>
      <c r="X29" s="666"/>
      <c r="Y29" s="667"/>
      <c r="Z29" s="668">
        <v>0.2</v>
      </c>
      <c r="AA29" s="668"/>
      <c r="AB29" s="668"/>
      <c r="AC29" s="668"/>
      <c r="AD29" s="669" t="s">
        <v>129</v>
      </c>
      <c r="AE29" s="669"/>
      <c r="AF29" s="669"/>
      <c r="AG29" s="669"/>
      <c r="AH29" s="669"/>
      <c r="AI29" s="669"/>
      <c r="AJ29" s="669"/>
      <c r="AK29" s="669"/>
      <c r="AL29" s="670" t="s">
        <v>129</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309</v>
      </c>
      <c r="CE29" s="715"/>
      <c r="CF29" s="680" t="s">
        <v>70</v>
      </c>
      <c r="CG29" s="681"/>
      <c r="CH29" s="681"/>
      <c r="CI29" s="681"/>
      <c r="CJ29" s="681"/>
      <c r="CK29" s="681"/>
      <c r="CL29" s="681"/>
      <c r="CM29" s="681"/>
      <c r="CN29" s="681"/>
      <c r="CO29" s="681"/>
      <c r="CP29" s="681"/>
      <c r="CQ29" s="682"/>
      <c r="CR29" s="665">
        <v>398068</v>
      </c>
      <c r="CS29" s="699"/>
      <c r="CT29" s="699"/>
      <c r="CU29" s="699"/>
      <c r="CV29" s="699"/>
      <c r="CW29" s="699"/>
      <c r="CX29" s="699"/>
      <c r="CY29" s="700"/>
      <c r="CZ29" s="670">
        <v>10</v>
      </c>
      <c r="DA29" s="701"/>
      <c r="DB29" s="701"/>
      <c r="DC29" s="707"/>
      <c r="DD29" s="674">
        <v>389842</v>
      </c>
      <c r="DE29" s="699"/>
      <c r="DF29" s="699"/>
      <c r="DG29" s="699"/>
      <c r="DH29" s="699"/>
      <c r="DI29" s="699"/>
      <c r="DJ29" s="699"/>
      <c r="DK29" s="700"/>
      <c r="DL29" s="674">
        <v>389842</v>
      </c>
      <c r="DM29" s="699"/>
      <c r="DN29" s="699"/>
      <c r="DO29" s="699"/>
      <c r="DP29" s="699"/>
      <c r="DQ29" s="699"/>
      <c r="DR29" s="699"/>
      <c r="DS29" s="699"/>
      <c r="DT29" s="699"/>
      <c r="DU29" s="699"/>
      <c r="DV29" s="700"/>
      <c r="DW29" s="670">
        <v>16</v>
      </c>
      <c r="DX29" s="701"/>
      <c r="DY29" s="701"/>
      <c r="DZ29" s="701"/>
      <c r="EA29" s="701"/>
      <c r="EB29" s="701"/>
      <c r="EC29" s="702"/>
    </row>
    <row r="30" spans="2:133" ht="11.25" customHeight="1" x14ac:dyDescent="0.2">
      <c r="B30" s="662" t="s">
        <v>310</v>
      </c>
      <c r="C30" s="663"/>
      <c r="D30" s="663"/>
      <c r="E30" s="663"/>
      <c r="F30" s="663"/>
      <c r="G30" s="663"/>
      <c r="H30" s="663"/>
      <c r="I30" s="663"/>
      <c r="J30" s="663"/>
      <c r="K30" s="663"/>
      <c r="L30" s="663"/>
      <c r="M30" s="663"/>
      <c r="N30" s="663"/>
      <c r="O30" s="663"/>
      <c r="P30" s="663"/>
      <c r="Q30" s="664"/>
      <c r="R30" s="665">
        <v>28107</v>
      </c>
      <c r="S30" s="666"/>
      <c r="T30" s="666"/>
      <c r="U30" s="666"/>
      <c r="V30" s="666"/>
      <c r="W30" s="666"/>
      <c r="X30" s="666"/>
      <c r="Y30" s="667"/>
      <c r="Z30" s="668">
        <v>0.7</v>
      </c>
      <c r="AA30" s="668"/>
      <c r="AB30" s="668"/>
      <c r="AC30" s="668"/>
      <c r="AD30" s="669">
        <v>886</v>
      </c>
      <c r="AE30" s="669"/>
      <c r="AF30" s="669"/>
      <c r="AG30" s="669"/>
      <c r="AH30" s="669"/>
      <c r="AI30" s="669"/>
      <c r="AJ30" s="669"/>
      <c r="AK30" s="669"/>
      <c r="AL30" s="670">
        <v>0</v>
      </c>
      <c r="AM30" s="671"/>
      <c r="AN30" s="671"/>
      <c r="AO30" s="672"/>
      <c r="AP30" s="644" t="s">
        <v>228</v>
      </c>
      <c r="AQ30" s="645"/>
      <c r="AR30" s="645"/>
      <c r="AS30" s="645"/>
      <c r="AT30" s="645"/>
      <c r="AU30" s="645"/>
      <c r="AV30" s="645"/>
      <c r="AW30" s="645"/>
      <c r="AX30" s="645"/>
      <c r="AY30" s="645"/>
      <c r="AZ30" s="645"/>
      <c r="BA30" s="645"/>
      <c r="BB30" s="645"/>
      <c r="BC30" s="645"/>
      <c r="BD30" s="645"/>
      <c r="BE30" s="645"/>
      <c r="BF30" s="646"/>
      <c r="BG30" s="644" t="s">
        <v>311</v>
      </c>
      <c r="BH30" s="712"/>
      <c r="BI30" s="712"/>
      <c r="BJ30" s="712"/>
      <c r="BK30" s="712"/>
      <c r="BL30" s="712"/>
      <c r="BM30" s="712"/>
      <c r="BN30" s="712"/>
      <c r="BO30" s="712"/>
      <c r="BP30" s="712"/>
      <c r="BQ30" s="713"/>
      <c r="BR30" s="644" t="s">
        <v>312</v>
      </c>
      <c r="BS30" s="712"/>
      <c r="BT30" s="712"/>
      <c r="BU30" s="712"/>
      <c r="BV30" s="712"/>
      <c r="BW30" s="712"/>
      <c r="BX30" s="712"/>
      <c r="BY30" s="712"/>
      <c r="BZ30" s="712"/>
      <c r="CA30" s="712"/>
      <c r="CB30" s="713"/>
      <c r="CD30" s="716"/>
      <c r="CE30" s="717"/>
      <c r="CF30" s="680" t="s">
        <v>313</v>
      </c>
      <c r="CG30" s="681"/>
      <c r="CH30" s="681"/>
      <c r="CI30" s="681"/>
      <c r="CJ30" s="681"/>
      <c r="CK30" s="681"/>
      <c r="CL30" s="681"/>
      <c r="CM30" s="681"/>
      <c r="CN30" s="681"/>
      <c r="CO30" s="681"/>
      <c r="CP30" s="681"/>
      <c r="CQ30" s="682"/>
      <c r="CR30" s="665">
        <v>387344</v>
      </c>
      <c r="CS30" s="666"/>
      <c r="CT30" s="666"/>
      <c r="CU30" s="666"/>
      <c r="CV30" s="666"/>
      <c r="CW30" s="666"/>
      <c r="CX30" s="666"/>
      <c r="CY30" s="667"/>
      <c r="CZ30" s="670">
        <v>9.8000000000000007</v>
      </c>
      <c r="DA30" s="701"/>
      <c r="DB30" s="701"/>
      <c r="DC30" s="707"/>
      <c r="DD30" s="674">
        <v>379118</v>
      </c>
      <c r="DE30" s="666"/>
      <c r="DF30" s="666"/>
      <c r="DG30" s="666"/>
      <c r="DH30" s="666"/>
      <c r="DI30" s="666"/>
      <c r="DJ30" s="666"/>
      <c r="DK30" s="667"/>
      <c r="DL30" s="674">
        <v>379118</v>
      </c>
      <c r="DM30" s="666"/>
      <c r="DN30" s="666"/>
      <c r="DO30" s="666"/>
      <c r="DP30" s="666"/>
      <c r="DQ30" s="666"/>
      <c r="DR30" s="666"/>
      <c r="DS30" s="666"/>
      <c r="DT30" s="666"/>
      <c r="DU30" s="666"/>
      <c r="DV30" s="667"/>
      <c r="DW30" s="670">
        <v>15.5</v>
      </c>
      <c r="DX30" s="701"/>
      <c r="DY30" s="701"/>
      <c r="DZ30" s="701"/>
      <c r="EA30" s="701"/>
      <c r="EB30" s="701"/>
      <c r="EC30" s="702"/>
    </row>
    <row r="31" spans="2:133" ht="11.25" customHeight="1" x14ac:dyDescent="0.2">
      <c r="B31" s="662" t="s">
        <v>314</v>
      </c>
      <c r="C31" s="663"/>
      <c r="D31" s="663"/>
      <c r="E31" s="663"/>
      <c r="F31" s="663"/>
      <c r="G31" s="663"/>
      <c r="H31" s="663"/>
      <c r="I31" s="663"/>
      <c r="J31" s="663"/>
      <c r="K31" s="663"/>
      <c r="L31" s="663"/>
      <c r="M31" s="663"/>
      <c r="N31" s="663"/>
      <c r="O31" s="663"/>
      <c r="P31" s="663"/>
      <c r="Q31" s="664"/>
      <c r="R31" s="665">
        <v>6207</v>
      </c>
      <c r="S31" s="666"/>
      <c r="T31" s="666"/>
      <c r="U31" s="666"/>
      <c r="V31" s="666"/>
      <c r="W31" s="666"/>
      <c r="X31" s="666"/>
      <c r="Y31" s="667"/>
      <c r="Z31" s="668">
        <v>0.1</v>
      </c>
      <c r="AA31" s="668"/>
      <c r="AB31" s="668"/>
      <c r="AC31" s="668"/>
      <c r="AD31" s="669" t="s">
        <v>129</v>
      </c>
      <c r="AE31" s="669"/>
      <c r="AF31" s="669"/>
      <c r="AG31" s="669"/>
      <c r="AH31" s="669"/>
      <c r="AI31" s="669"/>
      <c r="AJ31" s="669"/>
      <c r="AK31" s="669"/>
      <c r="AL31" s="670" t="s">
        <v>129</v>
      </c>
      <c r="AM31" s="671"/>
      <c r="AN31" s="671"/>
      <c r="AO31" s="672"/>
      <c r="AP31" s="725" t="s">
        <v>315</v>
      </c>
      <c r="AQ31" s="726"/>
      <c r="AR31" s="726"/>
      <c r="AS31" s="726"/>
      <c r="AT31" s="731" t="s">
        <v>316</v>
      </c>
      <c r="AU31" s="366"/>
      <c r="AV31" s="366"/>
      <c r="AW31" s="366"/>
      <c r="AX31" s="651" t="s">
        <v>191</v>
      </c>
      <c r="AY31" s="652"/>
      <c r="AZ31" s="652"/>
      <c r="BA31" s="652"/>
      <c r="BB31" s="652"/>
      <c r="BC31" s="652"/>
      <c r="BD31" s="652"/>
      <c r="BE31" s="652"/>
      <c r="BF31" s="653"/>
      <c r="BG31" s="724">
        <v>99.6</v>
      </c>
      <c r="BH31" s="720"/>
      <c r="BI31" s="720"/>
      <c r="BJ31" s="720"/>
      <c r="BK31" s="720"/>
      <c r="BL31" s="720"/>
      <c r="BM31" s="660">
        <v>96.7</v>
      </c>
      <c r="BN31" s="720"/>
      <c r="BO31" s="720"/>
      <c r="BP31" s="720"/>
      <c r="BQ31" s="721"/>
      <c r="BR31" s="724">
        <v>99.7</v>
      </c>
      <c r="BS31" s="720"/>
      <c r="BT31" s="720"/>
      <c r="BU31" s="720"/>
      <c r="BV31" s="720"/>
      <c r="BW31" s="720"/>
      <c r="BX31" s="660">
        <v>97</v>
      </c>
      <c r="BY31" s="720"/>
      <c r="BZ31" s="720"/>
      <c r="CA31" s="720"/>
      <c r="CB31" s="721"/>
      <c r="CD31" s="716"/>
      <c r="CE31" s="717"/>
      <c r="CF31" s="680" t="s">
        <v>317</v>
      </c>
      <c r="CG31" s="681"/>
      <c r="CH31" s="681"/>
      <c r="CI31" s="681"/>
      <c r="CJ31" s="681"/>
      <c r="CK31" s="681"/>
      <c r="CL31" s="681"/>
      <c r="CM31" s="681"/>
      <c r="CN31" s="681"/>
      <c r="CO31" s="681"/>
      <c r="CP31" s="681"/>
      <c r="CQ31" s="682"/>
      <c r="CR31" s="665">
        <v>10724</v>
      </c>
      <c r="CS31" s="699"/>
      <c r="CT31" s="699"/>
      <c r="CU31" s="699"/>
      <c r="CV31" s="699"/>
      <c r="CW31" s="699"/>
      <c r="CX31" s="699"/>
      <c r="CY31" s="700"/>
      <c r="CZ31" s="670">
        <v>0.3</v>
      </c>
      <c r="DA31" s="701"/>
      <c r="DB31" s="701"/>
      <c r="DC31" s="707"/>
      <c r="DD31" s="674">
        <v>10724</v>
      </c>
      <c r="DE31" s="699"/>
      <c r="DF31" s="699"/>
      <c r="DG31" s="699"/>
      <c r="DH31" s="699"/>
      <c r="DI31" s="699"/>
      <c r="DJ31" s="699"/>
      <c r="DK31" s="700"/>
      <c r="DL31" s="674">
        <v>10724</v>
      </c>
      <c r="DM31" s="699"/>
      <c r="DN31" s="699"/>
      <c r="DO31" s="699"/>
      <c r="DP31" s="699"/>
      <c r="DQ31" s="699"/>
      <c r="DR31" s="699"/>
      <c r="DS31" s="699"/>
      <c r="DT31" s="699"/>
      <c r="DU31" s="699"/>
      <c r="DV31" s="700"/>
      <c r="DW31" s="670">
        <v>0.4</v>
      </c>
      <c r="DX31" s="701"/>
      <c r="DY31" s="701"/>
      <c r="DZ31" s="701"/>
      <c r="EA31" s="701"/>
      <c r="EB31" s="701"/>
      <c r="EC31" s="702"/>
    </row>
    <row r="32" spans="2:133" ht="11.25" customHeight="1" x14ac:dyDescent="0.2">
      <c r="B32" s="662" t="s">
        <v>318</v>
      </c>
      <c r="C32" s="663"/>
      <c r="D32" s="663"/>
      <c r="E32" s="663"/>
      <c r="F32" s="663"/>
      <c r="G32" s="663"/>
      <c r="H32" s="663"/>
      <c r="I32" s="663"/>
      <c r="J32" s="663"/>
      <c r="K32" s="663"/>
      <c r="L32" s="663"/>
      <c r="M32" s="663"/>
      <c r="N32" s="663"/>
      <c r="O32" s="663"/>
      <c r="P32" s="663"/>
      <c r="Q32" s="664"/>
      <c r="R32" s="665">
        <v>401890</v>
      </c>
      <c r="S32" s="666"/>
      <c r="T32" s="666"/>
      <c r="U32" s="666"/>
      <c r="V32" s="666"/>
      <c r="W32" s="666"/>
      <c r="X32" s="666"/>
      <c r="Y32" s="667"/>
      <c r="Z32" s="668">
        <v>9.5</v>
      </c>
      <c r="AA32" s="668"/>
      <c r="AB32" s="668"/>
      <c r="AC32" s="668"/>
      <c r="AD32" s="669" t="s">
        <v>129</v>
      </c>
      <c r="AE32" s="669"/>
      <c r="AF32" s="669"/>
      <c r="AG32" s="669"/>
      <c r="AH32" s="669"/>
      <c r="AI32" s="669"/>
      <c r="AJ32" s="669"/>
      <c r="AK32" s="669"/>
      <c r="AL32" s="670" t="s">
        <v>129</v>
      </c>
      <c r="AM32" s="671"/>
      <c r="AN32" s="671"/>
      <c r="AO32" s="672"/>
      <c r="AP32" s="727"/>
      <c r="AQ32" s="728"/>
      <c r="AR32" s="728"/>
      <c r="AS32" s="728"/>
      <c r="AT32" s="732"/>
      <c r="AU32" s="362" t="s">
        <v>319</v>
      </c>
      <c r="AV32" s="362"/>
      <c r="AW32" s="362"/>
      <c r="AX32" s="662" t="s">
        <v>320</v>
      </c>
      <c r="AY32" s="663"/>
      <c r="AZ32" s="663"/>
      <c r="BA32" s="663"/>
      <c r="BB32" s="663"/>
      <c r="BC32" s="663"/>
      <c r="BD32" s="663"/>
      <c r="BE32" s="663"/>
      <c r="BF32" s="664"/>
      <c r="BG32" s="734">
        <v>99.7</v>
      </c>
      <c r="BH32" s="699"/>
      <c r="BI32" s="699"/>
      <c r="BJ32" s="699"/>
      <c r="BK32" s="699"/>
      <c r="BL32" s="699"/>
      <c r="BM32" s="671">
        <v>99.4</v>
      </c>
      <c r="BN32" s="722"/>
      <c r="BO32" s="722"/>
      <c r="BP32" s="722"/>
      <c r="BQ32" s="723"/>
      <c r="BR32" s="734">
        <v>99.8</v>
      </c>
      <c r="BS32" s="699"/>
      <c r="BT32" s="699"/>
      <c r="BU32" s="699"/>
      <c r="BV32" s="699"/>
      <c r="BW32" s="699"/>
      <c r="BX32" s="671">
        <v>99.6</v>
      </c>
      <c r="BY32" s="722"/>
      <c r="BZ32" s="722"/>
      <c r="CA32" s="722"/>
      <c r="CB32" s="723"/>
      <c r="CD32" s="718"/>
      <c r="CE32" s="719"/>
      <c r="CF32" s="680" t="s">
        <v>321</v>
      </c>
      <c r="CG32" s="681"/>
      <c r="CH32" s="681"/>
      <c r="CI32" s="681"/>
      <c r="CJ32" s="681"/>
      <c r="CK32" s="681"/>
      <c r="CL32" s="681"/>
      <c r="CM32" s="681"/>
      <c r="CN32" s="681"/>
      <c r="CO32" s="681"/>
      <c r="CP32" s="681"/>
      <c r="CQ32" s="682"/>
      <c r="CR32" s="665">
        <v>1</v>
      </c>
      <c r="CS32" s="666"/>
      <c r="CT32" s="666"/>
      <c r="CU32" s="666"/>
      <c r="CV32" s="666"/>
      <c r="CW32" s="666"/>
      <c r="CX32" s="666"/>
      <c r="CY32" s="667"/>
      <c r="CZ32" s="670">
        <v>0</v>
      </c>
      <c r="DA32" s="701"/>
      <c r="DB32" s="701"/>
      <c r="DC32" s="707"/>
      <c r="DD32" s="674">
        <v>1</v>
      </c>
      <c r="DE32" s="666"/>
      <c r="DF32" s="666"/>
      <c r="DG32" s="666"/>
      <c r="DH32" s="666"/>
      <c r="DI32" s="666"/>
      <c r="DJ32" s="666"/>
      <c r="DK32" s="667"/>
      <c r="DL32" s="674">
        <v>1</v>
      </c>
      <c r="DM32" s="666"/>
      <c r="DN32" s="666"/>
      <c r="DO32" s="666"/>
      <c r="DP32" s="666"/>
      <c r="DQ32" s="666"/>
      <c r="DR32" s="666"/>
      <c r="DS32" s="666"/>
      <c r="DT32" s="666"/>
      <c r="DU32" s="666"/>
      <c r="DV32" s="667"/>
      <c r="DW32" s="670">
        <v>0</v>
      </c>
      <c r="DX32" s="701"/>
      <c r="DY32" s="701"/>
      <c r="DZ32" s="701"/>
      <c r="EA32" s="701"/>
      <c r="EB32" s="701"/>
      <c r="EC32" s="702"/>
    </row>
    <row r="33" spans="2:133" ht="11.25" customHeight="1" x14ac:dyDescent="0.2">
      <c r="B33" s="703" t="s">
        <v>322</v>
      </c>
      <c r="C33" s="704"/>
      <c r="D33" s="704"/>
      <c r="E33" s="704"/>
      <c r="F33" s="704"/>
      <c r="G33" s="704"/>
      <c r="H33" s="704"/>
      <c r="I33" s="704"/>
      <c r="J33" s="704"/>
      <c r="K33" s="704"/>
      <c r="L33" s="704"/>
      <c r="M33" s="704"/>
      <c r="N33" s="704"/>
      <c r="O33" s="704"/>
      <c r="P33" s="704"/>
      <c r="Q33" s="705"/>
      <c r="R33" s="665" t="s">
        <v>129</v>
      </c>
      <c r="S33" s="666"/>
      <c r="T33" s="666"/>
      <c r="U33" s="666"/>
      <c r="V33" s="666"/>
      <c r="W33" s="666"/>
      <c r="X33" s="666"/>
      <c r="Y33" s="667"/>
      <c r="Z33" s="668" t="s">
        <v>129</v>
      </c>
      <c r="AA33" s="668"/>
      <c r="AB33" s="668"/>
      <c r="AC33" s="668"/>
      <c r="AD33" s="669" t="s">
        <v>129</v>
      </c>
      <c r="AE33" s="669"/>
      <c r="AF33" s="669"/>
      <c r="AG33" s="669"/>
      <c r="AH33" s="669"/>
      <c r="AI33" s="669"/>
      <c r="AJ33" s="669"/>
      <c r="AK33" s="669"/>
      <c r="AL33" s="670" t="s">
        <v>129</v>
      </c>
      <c r="AM33" s="671"/>
      <c r="AN33" s="671"/>
      <c r="AO33" s="672"/>
      <c r="AP33" s="729"/>
      <c r="AQ33" s="730"/>
      <c r="AR33" s="730"/>
      <c r="AS33" s="730"/>
      <c r="AT33" s="733"/>
      <c r="AU33" s="360"/>
      <c r="AV33" s="360"/>
      <c r="AW33" s="360"/>
      <c r="AX33" s="709" t="s">
        <v>323</v>
      </c>
      <c r="AY33" s="710"/>
      <c r="AZ33" s="710"/>
      <c r="BA33" s="710"/>
      <c r="BB33" s="710"/>
      <c r="BC33" s="710"/>
      <c r="BD33" s="710"/>
      <c r="BE33" s="710"/>
      <c r="BF33" s="711"/>
      <c r="BG33" s="735">
        <v>99.4</v>
      </c>
      <c r="BH33" s="736"/>
      <c r="BI33" s="736"/>
      <c r="BJ33" s="736"/>
      <c r="BK33" s="736"/>
      <c r="BL33" s="736"/>
      <c r="BM33" s="737">
        <v>92.5</v>
      </c>
      <c r="BN33" s="736"/>
      <c r="BO33" s="736"/>
      <c r="BP33" s="736"/>
      <c r="BQ33" s="738"/>
      <c r="BR33" s="735">
        <v>99.6</v>
      </c>
      <c r="BS33" s="736"/>
      <c r="BT33" s="736"/>
      <c r="BU33" s="736"/>
      <c r="BV33" s="736"/>
      <c r="BW33" s="736"/>
      <c r="BX33" s="737">
        <v>93</v>
      </c>
      <c r="BY33" s="736"/>
      <c r="BZ33" s="736"/>
      <c r="CA33" s="736"/>
      <c r="CB33" s="738"/>
      <c r="CD33" s="680" t="s">
        <v>324</v>
      </c>
      <c r="CE33" s="681"/>
      <c r="CF33" s="681"/>
      <c r="CG33" s="681"/>
      <c r="CH33" s="681"/>
      <c r="CI33" s="681"/>
      <c r="CJ33" s="681"/>
      <c r="CK33" s="681"/>
      <c r="CL33" s="681"/>
      <c r="CM33" s="681"/>
      <c r="CN33" s="681"/>
      <c r="CO33" s="681"/>
      <c r="CP33" s="681"/>
      <c r="CQ33" s="682"/>
      <c r="CR33" s="665">
        <v>2021680</v>
      </c>
      <c r="CS33" s="699"/>
      <c r="CT33" s="699"/>
      <c r="CU33" s="699"/>
      <c r="CV33" s="699"/>
      <c r="CW33" s="699"/>
      <c r="CX33" s="699"/>
      <c r="CY33" s="700"/>
      <c r="CZ33" s="670">
        <v>50.9</v>
      </c>
      <c r="DA33" s="701"/>
      <c r="DB33" s="701"/>
      <c r="DC33" s="707"/>
      <c r="DD33" s="674">
        <v>1527841</v>
      </c>
      <c r="DE33" s="699"/>
      <c r="DF33" s="699"/>
      <c r="DG33" s="699"/>
      <c r="DH33" s="699"/>
      <c r="DI33" s="699"/>
      <c r="DJ33" s="699"/>
      <c r="DK33" s="700"/>
      <c r="DL33" s="674">
        <v>906159</v>
      </c>
      <c r="DM33" s="699"/>
      <c r="DN33" s="699"/>
      <c r="DO33" s="699"/>
      <c r="DP33" s="699"/>
      <c r="DQ33" s="699"/>
      <c r="DR33" s="699"/>
      <c r="DS33" s="699"/>
      <c r="DT33" s="699"/>
      <c r="DU33" s="699"/>
      <c r="DV33" s="700"/>
      <c r="DW33" s="670">
        <v>37.1</v>
      </c>
      <c r="DX33" s="701"/>
      <c r="DY33" s="701"/>
      <c r="DZ33" s="701"/>
      <c r="EA33" s="701"/>
      <c r="EB33" s="701"/>
      <c r="EC33" s="702"/>
    </row>
    <row r="34" spans="2:133" ht="11.25" customHeight="1" x14ac:dyDescent="0.2">
      <c r="B34" s="662" t="s">
        <v>325</v>
      </c>
      <c r="C34" s="663"/>
      <c r="D34" s="663"/>
      <c r="E34" s="663"/>
      <c r="F34" s="663"/>
      <c r="G34" s="663"/>
      <c r="H34" s="663"/>
      <c r="I34" s="663"/>
      <c r="J34" s="663"/>
      <c r="K34" s="663"/>
      <c r="L34" s="663"/>
      <c r="M34" s="663"/>
      <c r="N34" s="663"/>
      <c r="O34" s="663"/>
      <c r="P34" s="663"/>
      <c r="Q34" s="664"/>
      <c r="R34" s="665">
        <v>273879</v>
      </c>
      <c r="S34" s="666"/>
      <c r="T34" s="666"/>
      <c r="U34" s="666"/>
      <c r="V34" s="666"/>
      <c r="W34" s="666"/>
      <c r="X34" s="666"/>
      <c r="Y34" s="667"/>
      <c r="Z34" s="668">
        <v>6.5</v>
      </c>
      <c r="AA34" s="668"/>
      <c r="AB34" s="668"/>
      <c r="AC34" s="668"/>
      <c r="AD34" s="669" t="s">
        <v>129</v>
      </c>
      <c r="AE34" s="669"/>
      <c r="AF34" s="669"/>
      <c r="AG34" s="669"/>
      <c r="AH34" s="669"/>
      <c r="AI34" s="669"/>
      <c r="AJ34" s="669"/>
      <c r="AK34" s="669"/>
      <c r="AL34" s="670" t="s">
        <v>129</v>
      </c>
      <c r="AM34" s="671"/>
      <c r="AN34" s="671"/>
      <c r="AO34" s="672"/>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326</v>
      </c>
      <c r="CE34" s="681"/>
      <c r="CF34" s="681"/>
      <c r="CG34" s="681"/>
      <c r="CH34" s="681"/>
      <c r="CI34" s="681"/>
      <c r="CJ34" s="681"/>
      <c r="CK34" s="681"/>
      <c r="CL34" s="681"/>
      <c r="CM34" s="681"/>
      <c r="CN34" s="681"/>
      <c r="CO34" s="681"/>
      <c r="CP34" s="681"/>
      <c r="CQ34" s="682"/>
      <c r="CR34" s="665">
        <v>676002</v>
      </c>
      <c r="CS34" s="666"/>
      <c r="CT34" s="666"/>
      <c r="CU34" s="666"/>
      <c r="CV34" s="666"/>
      <c r="CW34" s="666"/>
      <c r="CX34" s="666"/>
      <c r="CY34" s="667"/>
      <c r="CZ34" s="670">
        <v>17</v>
      </c>
      <c r="DA34" s="701"/>
      <c r="DB34" s="701"/>
      <c r="DC34" s="707"/>
      <c r="DD34" s="674">
        <v>503519</v>
      </c>
      <c r="DE34" s="666"/>
      <c r="DF34" s="666"/>
      <c r="DG34" s="666"/>
      <c r="DH34" s="666"/>
      <c r="DI34" s="666"/>
      <c r="DJ34" s="666"/>
      <c r="DK34" s="667"/>
      <c r="DL34" s="674">
        <v>392477</v>
      </c>
      <c r="DM34" s="666"/>
      <c r="DN34" s="666"/>
      <c r="DO34" s="666"/>
      <c r="DP34" s="666"/>
      <c r="DQ34" s="666"/>
      <c r="DR34" s="666"/>
      <c r="DS34" s="666"/>
      <c r="DT34" s="666"/>
      <c r="DU34" s="666"/>
      <c r="DV34" s="667"/>
      <c r="DW34" s="670">
        <v>16.100000000000001</v>
      </c>
      <c r="DX34" s="701"/>
      <c r="DY34" s="701"/>
      <c r="DZ34" s="701"/>
      <c r="EA34" s="701"/>
      <c r="EB34" s="701"/>
      <c r="EC34" s="702"/>
    </row>
    <row r="35" spans="2:133" ht="11.25" customHeight="1" x14ac:dyDescent="0.2">
      <c r="B35" s="662" t="s">
        <v>327</v>
      </c>
      <c r="C35" s="663"/>
      <c r="D35" s="663"/>
      <c r="E35" s="663"/>
      <c r="F35" s="663"/>
      <c r="G35" s="663"/>
      <c r="H35" s="663"/>
      <c r="I35" s="663"/>
      <c r="J35" s="663"/>
      <c r="K35" s="663"/>
      <c r="L35" s="663"/>
      <c r="M35" s="663"/>
      <c r="N35" s="663"/>
      <c r="O35" s="663"/>
      <c r="P35" s="663"/>
      <c r="Q35" s="664"/>
      <c r="R35" s="665">
        <v>13439</v>
      </c>
      <c r="S35" s="666"/>
      <c r="T35" s="666"/>
      <c r="U35" s="666"/>
      <c r="V35" s="666"/>
      <c r="W35" s="666"/>
      <c r="X35" s="666"/>
      <c r="Y35" s="667"/>
      <c r="Z35" s="668">
        <v>0.3</v>
      </c>
      <c r="AA35" s="668"/>
      <c r="AB35" s="668"/>
      <c r="AC35" s="668"/>
      <c r="AD35" s="669">
        <v>2382</v>
      </c>
      <c r="AE35" s="669"/>
      <c r="AF35" s="669"/>
      <c r="AG35" s="669"/>
      <c r="AH35" s="669"/>
      <c r="AI35" s="669"/>
      <c r="AJ35" s="669"/>
      <c r="AK35" s="669"/>
      <c r="AL35" s="670">
        <v>0.1</v>
      </c>
      <c r="AM35" s="671"/>
      <c r="AN35" s="671"/>
      <c r="AO35" s="672"/>
      <c r="AP35" s="218"/>
      <c r="AQ35" s="644" t="s">
        <v>328</v>
      </c>
      <c r="AR35" s="645"/>
      <c r="AS35" s="645"/>
      <c r="AT35" s="645"/>
      <c r="AU35" s="645"/>
      <c r="AV35" s="645"/>
      <c r="AW35" s="645"/>
      <c r="AX35" s="645"/>
      <c r="AY35" s="645"/>
      <c r="AZ35" s="645"/>
      <c r="BA35" s="645"/>
      <c r="BB35" s="645"/>
      <c r="BC35" s="645"/>
      <c r="BD35" s="645"/>
      <c r="BE35" s="645"/>
      <c r="BF35" s="646"/>
      <c r="BG35" s="644" t="s">
        <v>329</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330</v>
      </c>
      <c r="CE35" s="681"/>
      <c r="CF35" s="681"/>
      <c r="CG35" s="681"/>
      <c r="CH35" s="681"/>
      <c r="CI35" s="681"/>
      <c r="CJ35" s="681"/>
      <c r="CK35" s="681"/>
      <c r="CL35" s="681"/>
      <c r="CM35" s="681"/>
      <c r="CN35" s="681"/>
      <c r="CO35" s="681"/>
      <c r="CP35" s="681"/>
      <c r="CQ35" s="682"/>
      <c r="CR35" s="665">
        <v>64974</v>
      </c>
      <c r="CS35" s="699"/>
      <c r="CT35" s="699"/>
      <c r="CU35" s="699"/>
      <c r="CV35" s="699"/>
      <c r="CW35" s="699"/>
      <c r="CX35" s="699"/>
      <c r="CY35" s="700"/>
      <c r="CZ35" s="670">
        <v>1.6</v>
      </c>
      <c r="DA35" s="701"/>
      <c r="DB35" s="701"/>
      <c r="DC35" s="707"/>
      <c r="DD35" s="674">
        <v>42549</v>
      </c>
      <c r="DE35" s="699"/>
      <c r="DF35" s="699"/>
      <c r="DG35" s="699"/>
      <c r="DH35" s="699"/>
      <c r="DI35" s="699"/>
      <c r="DJ35" s="699"/>
      <c r="DK35" s="700"/>
      <c r="DL35" s="674">
        <v>20352</v>
      </c>
      <c r="DM35" s="699"/>
      <c r="DN35" s="699"/>
      <c r="DO35" s="699"/>
      <c r="DP35" s="699"/>
      <c r="DQ35" s="699"/>
      <c r="DR35" s="699"/>
      <c r="DS35" s="699"/>
      <c r="DT35" s="699"/>
      <c r="DU35" s="699"/>
      <c r="DV35" s="700"/>
      <c r="DW35" s="670">
        <v>0.8</v>
      </c>
      <c r="DX35" s="701"/>
      <c r="DY35" s="701"/>
      <c r="DZ35" s="701"/>
      <c r="EA35" s="701"/>
      <c r="EB35" s="701"/>
      <c r="EC35" s="702"/>
    </row>
    <row r="36" spans="2:133" ht="11.25" customHeight="1" x14ac:dyDescent="0.2">
      <c r="B36" s="662" t="s">
        <v>331</v>
      </c>
      <c r="C36" s="663"/>
      <c r="D36" s="663"/>
      <c r="E36" s="663"/>
      <c r="F36" s="663"/>
      <c r="G36" s="663"/>
      <c r="H36" s="663"/>
      <c r="I36" s="663"/>
      <c r="J36" s="663"/>
      <c r="K36" s="663"/>
      <c r="L36" s="663"/>
      <c r="M36" s="663"/>
      <c r="N36" s="663"/>
      <c r="O36" s="663"/>
      <c r="P36" s="663"/>
      <c r="Q36" s="664"/>
      <c r="R36" s="665">
        <v>38484</v>
      </c>
      <c r="S36" s="666"/>
      <c r="T36" s="666"/>
      <c r="U36" s="666"/>
      <c r="V36" s="666"/>
      <c r="W36" s="666"/>
      <c r="X36" s="666"/>
      <c r="Y36" s="667"/>
      <c r="Z36" s="668">
        <v>0.9</v>
      </c>
      <c r="AA36" s="668"/>
      <c r="AB36" s="668"/>
      <c r="AC36" s="668"/>
      <c r="AD36" s="669" t="s">
        <v>129</v>
      </c>
      <c r="AE36" s="669"/>
      <c r="AF36" s="669"/>
      <c r="AG36" s="669"/>
      <c r="AH36" s="669"/>
      <c r="AI36" s="669"/>
      <c r="AJ36" s="669"/>
      <c r="AK36" s="669"/>
      <c r="AL36" s="670" t="s">
        <v>129</v>
      </c>
      <c r="AM36" s="671"/>
      <c r="AN36" s="671"/>
      <c r="AO36" s="672"/>
      <c r="AP36" s="218"/>
      <c r="AQ36" s="739" t="s">
        <v>332</v>
      </c>
      <c r="AR36" s="740"/>
      <c r="AS36" s="740"/>
      <c r="AT36" s="740"/>
      <c r="AU36" s="740"/>
      <c r="AV36" s="740"/>
      <c r="AW36" s="740"/>
      <c r="AX36" s="740"/>
      <c r="AY36" s="741"/>
      <c r="AZ36" s="654">
        <v>422608</v>
      </c>
      <c r="BA36" s="655"/>
      <c r="BB36" s="655"/>
      <c r="BC36" s="655"/>
      <c r="BD36" s="655"/>
      <c r="BE36" s="655"/>
      <c r="BF36" s="742"/>
      <c r="BG36" s="676" t="s">
        <v>333</v>
      </c>
      <c r="BH36" s="677"/>
      <c r="BI36" s="677"/>
      <c r="BJ36" s="677"/>
      <c r="BK36" s="677"/>
      <c r="BL36" s="677"/>
      <c r="BM36" s="677"/>
      <c r="BN36" s="677"/>
      <c r="BO36" s="677"/>
      <c r="BP36" s="677"/>
      <c r="BQ36" s="677"/>
      <c r="BR36" s="677"/>
      <c r="BS36" s="677"/>
      <c r="BT36" s="677"/>
      <c r="BU36" s="678"/>
      <c r="BV36" s="654">
        <v>20877</v>
      </c>
      <c r="BW36" s="655"/>
      <c r="BX36" s="655"/>
      <c r="BY36" s="655"/>
      <c r="BZ36" s="655"/>
      <c r="CA36" s="655"/>
      <c r="CB36" s="742"/>
      <c r="CD36" s="680" t="s">
        <v>334</v>
      </c>
      <c r="CE36" s="681"/>
      <c r="CF36" s="681"/>
      <c r="CG36" s="681"/>
      <c r="CH36" s="681"/>
      <c r="CI36" s="681"/>
      <c r="CJ36" s="681"/>
      <c r="CK36" s="681"/>
      <c r="CL36" s="681"/>
      <c r="CM36" s="681"/>
      <c r="CN36" s="681"/>
      <c r="CO36" s="681"/>
      <c r="CP36" s="681"/>
      <c r="CQ36" s="682"/>
      <c r="CR36" s="665">
        <v>556867</v>
      </c>
      <c r="CS36" s="666"/>
      <c r="CT36" s="666"/>
      <c r="CU36" s="666"/>
      <c r="CV36" s="666"/>
      <c r="CW36" s="666"/>
      <c r="CX36" s="666"/>
      <c r="CY36" s="667"/>
      <c r="CZ36" s="670">
        <v>14</v>
      </c>
      <c r="DA36" s="701"/>
      <c r="DB36" s="701"/>
      <c r="DC36" s="707"/>
      <c r="DD36" s="674">
        <v>330348</v>
      </c>
      <c r="DE36" s="666"/>
      <c r="DF36" s="666"/>
      <c r="DG36" s="666"/>
      <c r="DH36" s="666"/>
      <c r="DI36" s="666"/>
      <c r="DJ36" s="666"/>
      <c r="DK36" s="667"/>
      <c r="DL36" s="674">
        <v>173872</v>
      </c>
      <c r="DM36" s="666"/>
      <c r="DN36" s="666"/>
      <c r="DO36" s="666"/>
      <c r="DP36" s="666"/>
      <c r="DQ36" s="666"/>
      <c r="DR36" s="666"/>
      <c r="DS36" s="666"/>
      <c r="DT36" s="666"/>
      <c r="DU36" s="666"/>
      <c r="DV36" s="667"/>
      <c r="DW36" s="670">
        <v>7.1</v>
      </c>
      <c r="DX36" s="701"/>
      <c r="DY36" s="701"/>
      <c r="DZ36" s="701"/>
      <c r="EA36" s="701"/>
      <c r="EB36" s="701"/>
      <c r="EC36" s="702"/>
    </row>
    <row r="37" spans="2:133" ht="11.25" customHeight="1" x14ac:dyDescent="0.2">
      <c r="B37" s="662" t="s">
        <v>335</v>
      </c>
      <c r="C37" s="663"/>
      <c r="D37" s="663"/>
      <c r="E37" s="663"/>
      <c r="F37" s="663"/>
      <c r="G37" s="663"/>
      <c r="H37" s="663"/>
      <c r="I37" s="663"/>
      <c r="J37" s="663"/>
      <c r="K37" s="663"/>
      <c r="L37" s="663"/>
      <c r="M37" s="663"/>
      <c r="N37" s="663"/>
      <c r="O37" s="663"/>
      <c r="P37" s="663"/>
      <c r="Q37" s="664"/>
      <c r="R37" s="665">
        <v>39029</v>
      </c>
      <c r="S37" s="666"/>
      <c r="T37" s="666"/>
      <c r="U37" s="666"/>
      <c r="V37" s="666"/>
      <c r="W37" s="666"/>
      <c r="X37" s="666"/>
      <c r="Y37" s="667"/>
      <c r="Z37" s="668">
        <v>0.9</v>
      </c>
      <c r="AA37" s="668"/>
      <c r="AB37" s="668"/>
      <c r="AC37" s="668"/>
      <c r="AD37" s="669" t="s">
        <v>129</v>
      </c>
      <c r="AE37" s="669"/>
      <c r="AF37" s="669"/>
      <c r="AG37" s="669"/>
      <c r="AH37" s="669"/>
      <c r="AI37" s="669"/>
      <c r="AJ37" s="669"/>
      <c r="AK37" s="669"/>
      <c r="AL37" s="670" t="s">
        <v>129</v>
      </c>
      <c r="AM37" s="671"/>
      <c r="AN37" s="671"/>
      <c r="AO37" s="672"/>
      <c r="AQ37" s="743" t="s">
        <v>336</v>
      </c>
      <c r="AR37" s="744"/>
      <c r="AS37" s="744"/>
      <c r="AT37" s="744"/>
      <c r="AU37" s="744"/>
      <c r="AV37" s="744"/>
      <c r="AW37" s="744"/>
      <c r="AX37" s="744"/>
      <c r="AY37" s="745"/>
      <c r="AZ37" s="665">
        <v>141123</v>
      </c>
      <c r="BA37" s="666"/>
      <c r="BB37" s="666"/>
      <c r="BC37" s="666"/>
      <c r="BD37" s="699"/>
      <c r="BE37" s="699"/>
      <c r="BF37" s="723"/>
      <c r="BG37" s="680" t="s">
        <v>337</v>
      </c>
      <c r="BH37" s="681"/>
      <c r="BI37" s="681"/>
      <c r="BJ37" s="681"/>
      <c r="BK37" s="681"/>
      <c r="BL37" s="681"/>
      <c r="BM37" s="681"/>
      <c r="BN37" s="681"/>
      <c r="BO37" s="681"/>
      <c r="BP37" s="681"/>
      <c r="BQ37" s="681"/>
      <c r="BR37" s="681"/>
      <c r="BS37" s="681"/>
      <c r="BT37" s="681"/>
      <c r="BU37" s="682"/>
      <c r="BV37" s="665">
        <v>7855</v>
      </c>
      <c r="BW37" s="666"/>
      <c r="BX37" s="666"/>
      <c r="BY37" s="666"/>
      <c r="BZ37" s="666"/>
      <c r="CA37" s="666"/>
      <c r="CB37" s="675"/>
      <c r="CD37" s="680" t="s">
        <v>338</v>
      </c>
      <c r="CE37" s="681"/>
      <c r="CF37" s="681"/>
      <c r="CG37" s="681"/>
      <c r="CH37" s="681"/>
      <c r="CI37" s="681"/>
      <c r="CJ37" s="681"/>
      <c r="CK37" s="681"/>
      <c r="CL37" s="681"/>
      <c r="CM37" s="681"/>
      <c r="CN37" s="681"/>
      <c r="CO37" s="681"/>
      <c r="CP37" s="681"/>
      <c r="CQ37" s="682"/>
      <c r="CR37" s="665">
        <v>162349</v>
      </c>
      <c r="CS37" s="699"/>
      <c r="CT37" s="699"/>
      <c r="CU37" s="699"/>
      <c r="CV37" s="699"/>
      <c r="CW37" s="699"/>
      <c r="CX37" s="699"/>
      <c r="CY37" s="700"/>
      <c r="CZ37" s="670">
        <v>4.0999999999999996</v>
      </c>
      <c r="DA37" s="701"/>
      <c r="DB37" s="701"/>
      <c r="DC37" s="707"/>
      <c r="DD37" s="674">
        <v>77238</v>
      </c>
      <c r="DE37" s="699"/>
      <c r="DF37" s="699"/>
      <c r="DG37" s="699"/>
      <c r="DH37" s="699"/>
      <c r="DI37" s="699"/>
      <c r="DJ37" s="699"/>
      <c r="DK37" s="700"/>
      <c r="DL37" s="674">
        <v>70667</v>
      </c>
      <c r="DM37" s="699"/>
      <c r="DN37" s="699"/>
      <c r="DO37" s="699"/>
      <c r="DP37" s="699"/>
      <c r="DQ37" s="699"/>
      <c r="DR37" s="699"/>
      <c r="DS37" s="699"/>
      <c r="DT37" s="699"/>
      <c r="DU37" s="699"/>
      <c r="DV37" s="700"/>
      <c r="DW37" s="670">
        <v>2.9</v>
      </c>
      <c r="DX37" s="701"/>
      <c r="DY37" s="701"/>
      <c r="DZ37" s="701"/>
      <c r="EA37" s="701"/>
      <c r="EB37" s="701"/>
      <c r="EC37" s="702"/>
    </row>
    <row r="38" spans="2:133" ht="11.25" customHeight="1" x14ac:dyDescent="0.2">
      <c r="B38" s="662" t="s">
        <v>339</v>
      </c>
      <c r="C38" s="663"/>
      <c r="D38" s="663"/>
      <c r="E38" s="663"/>
      <c r="F38" s="663"/>
      <c r="G38" s="663"/>
      <c r="H38" s="663"/>
      <c r="I38" s="663"/>
      <c r="J38" s="663"/>
      <c r="K38" s="663"/>
      <c r="L38" s="663"/>
      <c r="M38" s="663"/>
      <c r="N38" s="663"/>
      <c r="O38" s="663"/>
      <c r="P38" s="663"/>
      <c r="Q38" s="664"/>
      <c r="R38" s="665">
        <v>312227</v>
      </c>
      <c r="S38" s="666"/>
      <c r="T38" s="666"/>
      <c r="U38" s="666"/>
      <c r="V38" s="666"/>
      <c r="W38" s="666"/>
      <c r="X38" s="666"/>
      <c r="Y38" s="667"/>
      <c r="Z38" s="668">
        <v>7.4</v>
      </c>
      <c r="AA38" s="668"/>
      <c r="AB38" s="668"/>
      <c r="AC38" s="668"/>
      <c r="AD38" s="669" t="s">
        <v>129</v>
      </c>
      <c r="AE38" s="669"/>
      <c r="AF38" s="669"/>
      <c r="AG38" s="669"/>
      <c r="AH38" s="669"/>
      <c r="AI38" s="669"/>
      <c r="AJ38" s="669"/>
      <c r="AK38" s="669"/>
      <c r="AL38" s="670" t="s">
        <v>129</v>
      </c>
      <c r="AM38" s="671"/>
      <c r="AN38" s="671"/>
      <c r="AO38" s="672"/>
      <c r="AQ38" s="743" t="s">
        <v>340</v>
      </c>
      <c r="AR38" s="744"/>
      <c r="AS38" s="744"/>
      <c r="AT38" s="744"/>
      <c r="AU38" s="744"/>
      <c r="AV38" s="744"/>
      <c r="AW38" s="744"/>
      <c r="AX38" s="744"/>
      <c r="AY38" s="745"/>
      <c r="AZ38" s="665">
        <v>50406</v>
      </c>
      <c r="BA38" s="666"/>
      <c r="BB38" s="666"/>
      <c r="BC38" s="666"/>
      <c r="BD38" s="699"/>
      <c r="BE38" s="699"/>
      <c r="BF38" s="723"/>
      <c r="BG38" s="680" t="s">
        <v>341</v>
      </c>
      <c r="BH38" s="681"/>
      <c r="BI38" s="681"/>
      <c r="BJ38" s="681"/>
      <c r="BK38" s="681"/>
      <c r="BL38" s="681"/>
      <c r="BM38" s="681"/>
      <c r="BN38" s="681"/>
      <c r="BO38" s="681"/>
      <c r="BP38" s="681"/>
      <c r="BQ38" s="681"/>
      <c r="BR38" s="681"/>
      <c r="BS38" s="681"/>
      <c r="BT38" s="681"/>
      <c r="BU38" s="682"/>
      <c r="BV38" s="665">
        <v>455</v>
      </c>
      <c r="BW38" s="666"/>
      <c r="BX38" s="666"/>
      <c r="BY38" s="666"/>
      <c r="BZ38" s="666"/>
      <c r="CA38" s="666"/>
      <c r="CB38" s="675"/>
      <c r="CD38" s="680" t="s">
        <v>342</v>
      </c>
      <c r="CE38" s="681"/>
      <c r="CF38" s="681"/>
      <c r="CG38" s="681"/>
      <c r="CH38" s="681"/>
      <c r="CI38" s="681"/>
      <c r="CJ38" s="681"/>
      <c r="CK38" s="681"/>
      <c r="CL38" s="681"/>
      <c r="CM38" s="681"/>
      <c r="CN38" s="681"/>
      <c r="CO38" s="681"/>
      <c r="CP38" s="681"/>
      <c r="CQ38" s="682"/>
      <c r="CR38" s="665">
        <v>422608</v>
      </c>
      <c r="CS38" s="666"/>
      <c r="CT38" s="666"/>
      <c r="CU38" s="666"/>
      <c r="CV38" s="666"/>
      <c r="CW38" s="666"/>
      <c r="CX38" s="666"/>
      <c r="CY38" s="667"/>
      <c r="CZ38" s="670">
        <v>10.6</v>
      </c>
      <c r="DA38" s="701"/>
      <c r="DB38" s="701"/>
      <c r="DC38" s="707"/>
      <c r="DD38" s="674">
        <v>388712</v>
      </c>
      <c r="DE38" s="666"/>
      <c r="DF38" s="666"/>
      <c r="DG38" s="666"/>
      <c r="DH38" s="666"/>
      <c r="DI38" s="666"/>
      <c r="DJ38" s="666"/>
      <c r="DK38" s="667"/>
      <c r="DL38" s="674">
        <v>319458</v>
      </c>
      <c r="DM38" s="666"/>
      <c r="DN38" s="666"/>
      <c r="DO38" s="666"/>
      <c r="DP38" s="666"/>
      <c r="DQ38" s="666"/>
      <c r="DR38" s="666"/>
      <c r="DS38" s="666"/>
      <c r="DT38" s="666"/>
      <c r="DU38" s="666"/>
      <c r="DV38" s="667"/>
      <c r="DW38" s="670">
        <v>13.1</v>
      </c>
      <c r="DX38" s="701"/>
      <c r="DY38" s="701"/>
      <c r="DZ38" s="701"/>
      <c r="EA38" s="701"/>
      <c r="EB38" s="701"/>
      <c r="EC38" s="702"/>
    </row>
    <row r="39" spans="2:133" ht="11.25" customHeight="1" x14ac:dyDescent="0.2">
      <c r="B39" s="662" t="s">
        <v>343</v>
      </c>
      <c r="C39" s="663"/>
      <c r="D39" s="663"/>
      <c r="E39" s="663"/>
      <c r="F39" s="663"/>
      <c r="G39" s="663"/>
      <c r="H39" s="663"/>
      <c r="I39" s="663"/>
      <c r="J39" s="663"/>
      <c r="K39" s="663"/>
      <c r="L39" s="663"/>
      <c r="M39" s="663"/>
      <c r="N39" s="663"/>
      <c r="O39" s="663"/>
      <c r="P39" s="663"/>
      <c r="Q39" s="664"/>
      <c r="R39" s="665">
        <v>30589</v>
      </c>
      <c r="S39" s="666"/>
      <c r="T39" s="666"/>
      <c r="U39" s="666"/>
      <c r="V39" s="666"/>
      <c r="W39" s="666"/>
      <c r="X39" s="666"/>
      <c r="Y39" s="667"/>
      <c r="Z39" s="668">
        <v>0.7</v>
      </c>
      <c r="AA39" s="668"/>
      <c r="AB39" s="668"/>
      <c r="AC39" s="668"/>
      <c r="AD39" s="669">
        <v>2122</v>
      </c>
      <c r="AE39" s="669"/>
      <c r="AF39" s="669"/>
      <c r="AG39" s="669"/>
      <c r="AH39" s="669"/>
      <c r="AI39" s="669"/>
      <c r="AJ39" s="669"/>
      <c r="AK39" s="669"/>
      <c r="AL39" s="670">
        <v>0.1</v>
      </c>
      <c r="AM39" s="671"/>
      <c r="AN39" s="671"/>
      <c r="AO39" s="672"/>
      <c r="AQ39" s="743" t="s">
        <v>344</v>
      </c>
      <c r="AR39" s="744"/>
      <c r="AS39" s="744"/>
      <c r="AT39" s="744"/>
      <c r="AU39" s="744"/>
      <c r="AV39" s="744"/>
      <c r="AW39" s="744"/>
      <c r="AX39" s="744"/>
      <c r="AY39" s="745"/>
      <c r="AZ39" s="665">
        <v>5381</v>
      </c>
      <c r="BA39" s="666"/>
      <c r="BB39" s="666"/>
      <c r="BC39" s="666"/>
      <c r="BD39" s="699"/>
      <c r="BE39" s="699"/>
      <c r="BF39" s="723"/>
      <c r="BG39" s="680" t="s">
        <v>345</v>
      </c>
      <c r="BH39" s="681"/>
      <c r="BI39" s="681"/>
      <c r="BJ39" s="681"/>
      <c r="BK39" s="681"/>
      <c r="BL39" s="681"/>
      <c r="BM39" s="681"/>
      <c r="BN39" s="681"/>
      <c r="BO39" s="681"/>
      <c r="BP39" s="681"/>
      <c r="BQ39" s="681"/>
      <c r="BR39" s="681"/>
      <c r="BS39" s="681"/>
      <c r="BT39" s="681"/>
      <c r="BU39" s="682"/>
      <c r="BV39" s="665">
        <v>666</v>
      </c>
      <c r="BW39" s="666"/>
      <c r="BX39" s="666"/>
      <c r="BY39" s="666"/>
      <c r="BZ39" s="666"/>
      <c r="CA39" s="666"/>
      <c r="CB39" s="675"/>
      <c r="CD39" s="680" t="s">
        <v>346</v>
      </c>
      <c r="CE39" s="681"/>
      <c r="CF39" s="681"/>
      <c r="CG39" s="681"/>
      <c r="CH39" s="681"/>
      <c r="CI39" s="681"/>
      <c r="CJ39" s="681"/>
      <c r="CK39" s="681"/>
      <c r="CL39" s="681"/>
      <c r="CM39" s="681"/>
      <c r="CN39" s="681"/>
      <c r="CO39" s="681"/>
      <c r="CP39" s="681"/>
      <c r="CQ39" s="682"/>
      <c r="CR39" s="665">
        <v>300989</v>
      </c>
      <c r="CS39" s="699"/>
      <c r="CT39" s="699"/>
      <c r="CU39" s="699"/>
      <c r="CV39" s="699"/>
      <c r="CW39" s="699"/>
      <c r="CX39" s="699"/>
      <c r="CY39" s="700"/>
      <c r="CZ39" s="670">
        <v>7.6</v>
      </c>
      <c r="DA39" s="701"/>
      <c r="DB39" s="701"/>
      <c r="DC39" s="707"/>
      <c r="DD39" s="674">
        <v>262713</v>
      </c>
      <c r="DE39" s="699"/>
      <c r="DF39" s="699"/>
      <c r="DG39" s="699"/>
      <c r="DH39" s="699"/>
      <c r="DI39" s="699"/>
      <c r="DJ39" s="699"/>
      <c r="DK39" s="700"/>
      <c r="DL39" s="674" t="s">
        <v>129</v>
      </c>
      <c r="DM39" s="699"/>
      <c r="DN39" s="699"/>
      <c r="DO39" s="699"/>
      <c r="DP39" s="699"/>
      <c r="DQ39" s="699"/>
      <c r="DR39" s="699"/>
      <c r="DS39" s="699"/>
      <c r="DT39" s="699"/>
      <c r="DU39" s="699"/>
      <c r="DV39" s="700"/>
      <c r="DW39" s="670" t="s">
        <v>129</v>
      </c>
      <c r="DX39" s="701"/>
      <c r="DY39" s="701"/>
      <c r="DZ39" s="701"/>
      <c r="EA39" s="701"/>
      <c r="EB39" s="701"/>
      <c r="EC39" s="702"/>
    </row>
    <row r="40" spans="2:133" ht="11.25" customHeight="1" x14ac:dyDescent="0.2">
      <c r="B40" s="662" t="s">
        <v>347</v>
      </c>
      <c r="C40" s="663"/>
      <c r="D40" s="663"/>
      <c r="E40" s="663"/>
      <c r="F40" s="663"/>
      <c r="G40" s="663"/>
      <c r="H40" s="663"/>
      <c r="I40" s="663"/>
      <c r="J40" s="663"/>
      <c r="K40" s="663"/>
      <c r="L40" s="663"/>
      <c r="M40" s="663"/>
      <c r="N40" s="663"/>
      <c r="O40" s="663"/>
      <c r="P40" s="663"/>
      <c r="Q40" s="664"/>
      <c r="R40" s="665">
        <v>515432</v>
      </c>
      <c r="S40" s="666"/>
      <c r="T40" s="666"/>
      <c r="U40" s="666"/>
      <c r="V40" s="666"/>
      <c r="W40" s="666"/>
      <c r="X40" s="666"/>
      <c r="Y40" s="667"/>
      <c r="Z40" s="668">
        <v>12.2</v>
      </c>
      <c r="AA40" s="668"/>
      <c r="AB40" s="668"/>
      <c r="AC40" s="668"/>
      <c r="AD40" s="669" t="s">
        <v>129</v>
      </c>
      <c r="AE40" s="669"/>
      <c r="AF40" s="669"/>
      <c r="AG40" s="669"/>
      <c r="AH40" s="669"/>
      <c r="AI40" s="669"/>
      <c r="AJ40" s="669"/>
      <c r="AK40" s="669"/>
      <c r="AL40" s="670" t="s">
        <v>129</v>
      </c>
      <c r="AM40" s="671"/>
      <c r="AN40" s="671"/>
      <c r="AO40" s="672"/>
      <c r="AQ40" s="743" t="s">
        <v>348</v>
      </c>
      <c r="AR40" s="744"/>
      <c r="AS40" s="744"/>
      <c r="AT40" s="744"/>
      <c r="AU40" s="744"/>
      <c r="AV40" s="744"/>
      <c r="AW40" s="744"/>
      <c r="AX40" s="744"/>
      <c r="AY40" s="745"/>
      <c r="AZ40" s="665" t="s">
        <v>129</v>
      </c>
      <c r="BA40" s="666"/>
      <c r="BB40" s="666"/>
      <c r="BC40" s="666"/>
      <c r="BD40" s="699"/>
      <c r="BE40" s="699"/>
      <c r="BF40" s="723"/>
      <c r="BG40" s="746" t="s">
        <v>349</v>
      </c>
      <c r="BH40" s="747"/>
      <c r="BI40" s="747"/>
      <c r="BJ40" s="747"/>
      <c r="BK40" s="747"/>
      <c r="BL40" s="364"/>
      <c r="BM40" s="681" t="s">
        <v>350</v>
      </c>
      <c r="BN40" s="681"/>
      <c r="BO40" s="681"/>
      <c r="BP40" s="681"/>
      <c r="BQ40" s="681"/>
      <c r="BR40" s="681"/>
      <c r="BS40" s="681"/>
      <c r="BT40" s="681"/>
      <c r="BU40" s="682"/>
      <c r="BV40" s="665">
        <v>95</v>
      </c>
      <c r="BW40" s="666"/>
      <c r="BX40" s="666"/>
      <c r="BY40" s="666"/>
      <c r="BZ40" s="666"/>
      <c r="CA40" s="666"/>
      <c r="CB40" s="675"/>
      <c r="CD40" s="680" t="s">
        <v>351</v>
      </c>
      <c r="CE40" s="681"/>
      <c r="CF40" s="681"/>
      <c r="CG40" s="681"/>
      <c r="CH40" s="681"/>
      <c r="CI40" s="681"/>
      <c r="CJ40" s="681"/>
      <c r="CK40" s="681"/>
      <c r="CL40" s="681"/>
      <c r="CM40" s="681"/>
      <c r="CN40" s="681"/>
      <c r="CO40" s="681"/>
      <c r="CP40" s="681"/>
      <c r="CQ40" s="682"/>
      <c r="CR40" s="665">
        <v>240</v>
      </c>
      <c r="CS40" s="666"/>
      <c r="CT40" s="666"/>
      <c r="CU40" s="666"/>
      <c r="CV40" s="666"/>
      <c r="CW40" s="666"/>
      <c r="CX40" s="666"/>
      <c r="CY40" s="667"/>
      <c r="CZ40" s="670">
        <v>0</v>
      </c>
      <c r="DA40" s="701"/>
      <c r="DB40" s="701"/>
      <c r="DC40" s="707"/>
      <c r="DD40" s="674" t="s">
        <v>129</v>
      </c>
      <c r="DE40" s="666"/>
      <c r="DF40" s="666"/>
      <c r="DG40" s="666"/>
      <c r="DH40" s="666"/>
      <c r="DI40" s="666"/>
      <c r="DJ40" s="666"/>
      <c r="DK40" s="667"/>
      <c r="DL40" s="674" t="s">
        <v>129</v>
      </c>
      <c r="DM40" s="666"/>
      <c r="DN40" s="666"/>
      <c r="DO40" s="666"/>
      <c r="DP40" s="666"/>
      <c r="DQ40" s="666"/>
      <c r="DR40" s="666"/>
      <c r="DS40" s="666"/>
      <c r="DT40" s="666"/>
      <c r="DU40" s="666"/>
      <c r="DV40" s="667"/>
      <c r="DW40" s="670" t="s">
        <v>129</v>
      </c>
      <c r="DX40" s="701"/>
      <c r="DY40" s="701"/>
      <c r="DZ40" s="701"/>
      <c r="EA40" s="701"/>
      <c r="EB40" s="701"/>
      <c r="EC40" s="702"/>
    </row>
    <row r="41" spans="2:133" ht="11.25" customHeight="1" x14ac:dyDescent="0.2">
      <c r="B41" s="662" t="s">
        <v>352</v>
      </c>
      <c r="C41" s="663"/>
      <c r="D41" s="663"/>
      <c r="E41" s="663"/>
      <c r="F41" s="663"/>
      <c r="G41" s="663"/>
      <c r="H41" s="663"/>
      <c r="I41" s="663"/>
      <c r="J41" s="663"/>
      <c r="K41" s="663"/>
      <c r="L41" s="663"/>
      <c r="M41" s="663"/>
      <c r="N41" s="663"/>
      <c r="O41" s="663"/>
      <c r="P41" s="663"/>
      <c r="Q41" s="664"/>
      <c r="R41" s="665" t="s">
        <v>129</v>
      </c>
      <c r="S41" s="666"/>
      <c r="T41" s="666"/>
      <c r="U41" s="666"/>
      <c r="V41" s="666"/>
      <c r="W41" s="666"/>
      <c r="X41" s="666"/>
      <c r="Y41" s="667"/>
      <c r="Z41" s="668" t="s">
        <v>129</v>
      </c>
      <c r="AA41" s="668"/>
      <c r="AB41" s="668"/>
      <c r="AC41" s="668"/>
      <c r="AD41" s="669" t="s">
        <v>129</v>
      </c>
      <c r="AE41" s="669"/>
      <c r="AF41" s="669"/>
      <c r="AG41" s="669"/>
      <c r="AH41" s="669"/>
      <c r="AI41" s="669"/>
      <c r="AJ41" s="669"/>
      <c r="AK41" s="669"/>
      <c r="AL41" s="670" t="s">
        <v>129</v>
      </c>
      <c r="AM41" s="671"/>
      <c r="AN41" s="671"/>
      <c r="AO41" s="672"/>
      <c r="AQ41" s="743" t="s">
        <v>353</v>
      </c>
      <c r="AR41" s="744"/>
      <c r="AS41" s="744"/>
      <c r="AT41" s="744"/>
      <c r="AU41" s="744"/>
      <c r="AV41" s="744"/>
      <c r="AW41" s="744"/>
      <c r="AX41" s="744"/>
      <c r="AY41" s="745"/>
      <c r="AZ41" s="665">
        <v>53033</v>
      </c>
      <c r="BA41" s="666"/>
      <c r="BB41" s="666"/>
      <c r="BC41" s="666"/>
      <c r="BD41" s="699"/>
      <c r="BE41" s="699"/>
      <c r="BF41" s="723"/>
      <c r="BG41" s="746"/>
      <c r="BH41" s="747"/>
      <c r="BI41" s="747"/>
      <c r="BJ41" s="747"/>
      <c r="BK41" s="747"/>
      <c r="BL41" s="364"/>
      <c r="BM41" s="681" t="s">
        <v>354</v>
      </c>
      <c r="BN41" s="681"/>
      <c r="BO41" s="681"/>
      <c r="BP41" s="681"/>
      <c r="BQ41" s="681"/>
      <c r="BR41" s="681"/>
      <c r="BS41" s="681"/>
      <c r="BT41" s="681"/>
      <c r="BU41" s="682"/>
      <c r="BV41" s="665" t="s">
        <v>129</v>
      </c>
      <c r="BW41" s="666"/>
      <c r="BX41" s="666"/>
      <c r="BY41" s="666"/>
      <c r="BZ41" s="666"/>
      <c r="CA41" s="666"/>
      <c r="CB41" s="675"/>
      <c r="CD41" s="680" t="s">
        <v>355</v>
      </c>
      <c r="CE41" s="681"/>
      <c r="CF41" s="681"/>
      <c r="CG41" s="681"/>
      <c r="CH41" s="681"/>
      <c r="CI41" s="681"/>
      <c r="CJ41" s="681"/>
      <c r="CK41" s="681"/>
      <c r="CL41" s="681"/>
      <c r="CM41" s="681"/>
      <c r="CN41" s="681"/>
      <c r="CO41" s="681"/>
      <c r="CP41" s="681"/>
      <c r="CQ41" s="682"/>
      <c r="CR41" s="665" t="s">
        <v>129</v>
      </c>
      <c r="CS41" s="699"/>
      <c r="CT41" s="699"/>
      <c r="CU41" s="699"/>
      <c r="CV41" s="699"/>
      <c r="CW41" s="699"/>
      <c r="CX41" s="699"/>
      <c r="CY41" s="700"/>
      <c r="CZ41" s="670" t="s">
        <v>129</v>
      </c>
      <c r="DA41" s="701"/>
      <c r="DB41" s="701"/>
      <c r="DC41" s="707"/>
      <c r="DD41" s="674" t="s">
        <v>129</v>
      </c>
      <c r="DE41" s="699"/>
      <c r="DF41" s="699"/>
      <c r="DG41" s="699"/>
      <c r="DH41" s="699"/>
      <c r="DI41" s="699"/>
      <c r="DJ41" s="699"/>
      <c r="DK41" s="700"/>
      <c r="DL41" s="756"/>
      <c r="DM41" s="757"/>
      <c r="DN41" s="757"/>
      <c r="DO41" s="757"/>
      <c r="DP41" s="757"/>
      <c r="DQ41" s="757"/>
      <c r="DR41" s="757"/>
      <c r="DS41" s="757"/>
      <c r="DT41" s="757"/>
      <c r="DU41" s="757"/>
      <c r="DV41" s="758"/>
      <c r="DW41" s="750"/>
      <c r="DX41" s="751"/>
      <c r="DY41" s="751"/>
      <c r="DZ41" s="751"/>
      <c r="EA41" s="751"/>
      <c r="EB41" s="751"/>
      <c r="EC41" s="752"/>
    </row>
    <row r="42" spans="2:133" ht="11.25" customHeight="1" x14ac:dyDescent="0.2">
      <c r="B42" s="662" t="s">
        <v>356</v>
      </c>
      <c r="C42" s="663"/>
      <c r="D42" s="663"/>
      <c r="E42" s="663"/>
      <c r="F42" s="663"/>
      <c r="G42" s="663"/>
      <c r="H42" s="663"/>
      <c r="I42" s="663"/>
      <c r="J42" s="663"/>
      <c r="K42" s="663"/>
      <c r="L42" s="663"/>
      <c r="M42" s="663"/>
      <c r="N42" s="663"/>
      <c r="O42" s="663"/>
      <c r="P42" s="663"/>
      <c r="Q42" s="664"/>
      <c r="R42" s="665" t="s">
        <v>129</v>
      </c>
      <c r="S42" s="666"/>
      <c r="T42" s="666"/>
      <c r="U42" s="666"/>
      <c r="V42" s="666"/>
      <c r="W42" s="666"/>
      <c r="X42" s="666"/>
      <c r="Y42" s="667"/>
      <c r="Z42" s="668" t="s">
        <v>129</v>
      </c>
      <c r="AA42" s="668"/>
      <c r="AB42" s="668"/>
      <c r="AC42" s="668"/>
      <c r="AD42" s="669" t="s">
        <v>129</v>
      </c>
      <c r="AE42" s="669"/>
      <c r="AF42" s="669"/>
      <c r="AG42" s="669"/>
      <c r="AH42" s="669"/>
      <c r="AI42" s="669"/>
      <c r="AJ42" s="669"/>
      <c r="AK42" s="669"/>
      <c r="AL42" s="670" t="s">
        <v>129</v>
      </c>
      <c r="AM42" s="671"/>
      <c r="AN42" s="671"/>
      <c r="AO42" s="672"/>
      <c r="AQ42" s="753" t="s">
        <v>357</v>
      </c>
      <c r="AR42" s="754"/>
      <c r="AS42" s="754"/>
      <c r="AT42" s="754"/>
      <c r="AU42" s="754"/>
      <c r="AV42" s="754"/>
      <c r="AW42" s="754"/>
      <c r="AX42" s="754"/>
      <c r="AY42" s="755"/>
      <c r="AZ42" s="759">
        <v>172665</v>
      </c>
      <c r="BA42" s="760"/>
      <c r="BB42" s="760"/>
      <c r="BC42" s="760"/>
      <c r="BD42" s="736"/>
      <c r="BE42" s="736"/>
      <c r="BF42" s="738"/>
      <c r="BG42" s="748"/>
      <c r="BH42" s="749"/>
      <c r="BI42" s="749"/>
      <c r="BJ42" s="749"/>
      <c r="BK42" s="749"/>
      <c r="BL42" s="365"/>
      <c r="BM42" s="691" t="s">
        <v>358</v>
      </c>
      <c r="BN42" s="691"/>
      <c r="BO42" s="691"/>
      <c r="BP42" s="691"/>
      <c r="BQ42" s="691"/>
      <c r="BR42" s="691"/>
      <c r="BS42" s="691"/>
      <c r="BT42" s="691"/>
      <c r="BU42" s="692"/>
      <c r="BV42" s="759">
        <v>479</v>
      </c>
      <c r="BW42" s="760"/>
      <c r="BX42" s="760"/>
      <c r="BY42" s="760"/>
      <c r="BZ42" s="760"/>
      <c r="CA42" s="760"/>
      <c r="CB42" s="772"/>
      <c r="CD42" s="662" t="s">
        <v>359</v>
      </c>
      <c r="CE42" s="663"/>
      <c r="CF42" s="663"/>
      <c r="CG42" s="663"/>
      <c r="CH42" s="663"/>
      <c r="CI42" s="663"/>
      <c r="CJ42" s="663"/>
      <c r="CK42" s="663"/>
      <c r="CL42" s="663"/>
      <c r="CM42" s="663"/>
      <c r="CN42" s="663"/>
      <c r="CO42" s="663"/>
      <c r="CP42" s="663"/>
      <c r="CQ42" s="664"/>
      <c r="CR42" s="665">
        <v>535559</v>
      </c>
      <c r="CS42" s="699"/>
      <c r="CT42" s="699"/>
      <c r="CU42" s="699"/>
      <c r="CV42" s="699"/>
      <c r="CW42" s="699"/>
      <c r="CX42" s="699"/>
      <c r="CY42" s="700"/>
      <c r="CZ42" s="670">
        <v>13.5</v>
      </c>
      <c r="DA42" s="701"/>
      <c r="DB42" s="701"/>
      <c r="DC42" s="707"/>
      <c r="DD42" s="674">
        <v>97540</v>
      </c>
      <c r="DE42" s="699"/>
      <c r="DF42" s="699"/>
      <c r="DG42" s="699"/>
      <c r="DH42" s="699"/>
      <c r="DI42" s="699"/>
      <c r="DJ42" s="699"/>
      <c r="DK42" s="700"/>
      <c r="DL42" s="756"/>
      <c r="DM42" s="757"/>
      <c r="DN42" s="757"/>
      <c r="DO42" s="757"/>
      <c r="DP42" s="757"/>
      <c r="DQ42" s="757"/>
      <c r="DR42" s="757"/>
      <c r="DS42" s="757"/>
      <c r="DT42" s="757"/>
      <c r="DU42" s="757"/>
      <c r="DV42" s="758"/>
      <c r="DW42" s="750"/>
      <c r="DX42" s="751"/>
      <c r="DY42" s="751"/>
      <c r="DZ42" s="751"/>
      <c r="EA42" s="751"/>
      <c r="EB42" s="751"/>
      <c r="EC42" s="752"/>
    </row>
    <row r="43" spans="2:133" ht="11.25" customHeight="1" x14ac:dyDescent="0.2">
      <c r="B43" s="662" t="s">
        <v>360</v>
      </c>
      <c r="C43" s="663"/>
      <c r="D43" s="663"/>
      <c r="E43" s="663"/>
      <c r="F43" s="663"/>
      <c r="G43" s="663"/>
      <c r="H43" s="663"/>
      <c r="I43" s="663"/>
      <c r="J43" s="663"/>
      <c r="K43" s="663"/>
      <c r="L43" s="663"/>
      <c r="M43" s="663"/>
      <c r="N43" s="663"/>
      <c r="O43" s="663"/>
      <c r="P43" s="663"/>
      <c r="Q43" s="664"/>
      <c r="R43" s="665">
        <v>72032</v>
      </c>
      <c r="S43" s="666"/>
      <c r="T43" s="666"/>
      <c r="U43" s="666"/>
      <c r="V43" s="666"/>
      <c r="W43" s="666"/>
      <c r="X43" s="666"/>
      <c r="Y43" s="667"/>
      <c r="Z43" s="668">
        <v>1.7</v>
      </c>
      <c r="AA43" s="668"/>
      <c r="AB43" s="668"/>
      <c r="AC43" s="668"/>
      <c r="AD43" s="669" t="s">
        <v>129</v>
      </c>
      <c r="AE43" s="669"/>
      <c r="AF43" s="669"/>
      <c r="AG43" s="669"/>
      <c r="AH43" s="669"/>
      <c r="AI43" s="669"/>
      <c r="AJ43" s="669"/>
      <c r="AK43" s="669"/>
      <c r="AL43" s="670" t="s">
        <v>129</v>
      </c>
      <c r="AM43" s="671"/>
      <c r="AN43" s="671"/>
      <c r="AO43" s="672"/>
      <c r="BV43" s="219"/>
      <c r="BW43" s="219"/>
      <c r="BX43" s="219"/>
      <c r="BY43" s="219"/>
      <c r="BZ43" s="219"/>
      <c r="CA43" s="219"/>
      <c r="CB43" s="219"/>
      <c r="CD43" s="662" t="s">
        <v>361</v>
      </c>
      <c r="CE43" s="663"/>
      <c r="CF43" s="663"/>
      <c r="CG43" s="663"/>
      <c r="CH43" s="663"/>
      <c r="CI43" s="663"/>
      <c r="CJ43" s="663"/>
      <c r="CK43" s="663"/>
      <c r="CL43" s="663"/>
      <c r="CM43" s="663"/>
      <c r="CN43" s="663"/>
      <c r="CO43" s="663"/>
      <c r="CP43" s="663"/>
      <c r="CQ43" s="664"/>
      <c r="CR43" s="665">
        <v>23929</v>
      </c>
      <c r="CS43" s="699"/>
      <c r="CT43" s="699"/>
      <c r="CU43" s="699"/>
      <c r="CV43" s="699"/>
      <c r="CW43" s="699"/>
      <c r="CX43" s="699"/>
      <c r="CY43" s="700"/>
      <c r="CZ43" s="670">
        <v>0.6</v>
      </c>
      <c r="DA43" s="701"/>
      <c r="DB43" s="701"/>
      <c r="DC43" s="707"/>
      <c r="DD43" s="674">
        <v>23929</v>
      </c>
      <c r="DE43" s="699"/>
      <c r="DF43" s="699"/>
      <c r="DG43" s="699"/>
      <c r="DH43" s="699"/>
      <c r="DI43" s="699"/>
      <c r="DJ43" s="699"/>
      <c r="DK43" s="700"/>
      <c r="DL43" s="756"/>
      <c r="DM43" s="757"/>
      <c r="DN43" s="757"/>
      <c r="DO43" s="757"/>
      <c r="DP43" s="757"/>
      <c r="DQ43" s="757"/>
      <c r="DR43" s="757"/>
      <c r="DS43" s="757"/>
      <c r="DT43" s="757"/>
      <c r="DU43" s="757"/>
      <c r="DV43" s="758"/>
      <c r="DW43" s="750"/>
      <c r="DX43" s="751"/>
      <c r="DY43" s="751"/>
      <c r="DZ43" s="751"/>
      <c r="EA43" s="751"/>
      <c r="EB43" s="751"/>
      <c r="EC43" s="752"/>
    </row>
    <row r="44" spans="2:133" ht="11.25" customHeight="1" x14ac:dyDescent="0.2">
      <c r="B44" s="709" t="s">
        <v>362</v>
      </c>
      <c r="C44" s="710"/>
      <c r="D44" s="710"/>
      <c r="E44" s="710"/>
      <c r="F44" s="710"/>
      <c r="G44" s="710"/>
      <c r="H44" s="710"/>
      <c r="I44" s="710"/>
      <c r="J44" s="710"/>
      <c r="K44" s="710"/>
      <c r="L44" s="710"/>
      <c r="M44" s="710"/>
      <c r="N44" s="710"/>
      <c r="O44" s="710"/>
      <c r="P44" s="710"/>
      <c r="Q44" s="711"/>
      <c r="R44" s="759">
        <v>4217149</v>
      </c>
      <c r="S44" s="760"/>
      <c r="T44" s="760"/>
      <c r="U44" s="760"/>
      <c r="V44" s="760"/>
      <c r="W44" s="760"/>
      <c r="X44" s="760"/>
      <c r="Y44" s="761"/>
      <c r="Z44" s="762">
        <v>100</v>
      </c>
      <c r="AA44" s="762"/>
      <c r="AB44" s="762"/>
      <c r="AC44" s="762"/>
      <c r="AD44" s="763">
        <v>2370526</v>
      </c>
      <c r="AE44" s="763"/>
      <c r="AF44" s="763"/>
      <c r="AG44" s="763"/>
      <c r="AH44" s="763"/>
      <c r="AI44" s="763"/>
      <c r="AJ44" s="763"/>
      <c r="AK44" s="763"/>
      <c r="AL44" s="764">
        <v>100</v>
      </c>
      <c r="AM44" s="737"/>
      <c r="AN44" s="737"/>
      <c r="AO44" s="765"/>
      <c r="CD44" s="766" t="s">
        <v>309</v>
      </c>
      <c r="CE44" s="767"/>
      <c r="CF44" s="662" t="s">
        <v>363</v>
      </c>
      <c r="CG44" s="663"/>
      <c r="CH44" s="663"/>
      <c r="CI44" s="663"/>
      <c r="CJ44" s="663"/>
      <c r="CK44" s="663"/>
      <c r="CL44" s="663"/>
      <c r="CM44" s="663"/>
      <c r="CN44" s="663"/>
      <c r="CO44" s="663"/>
      <c r="CP44" s="663"/>
      <c r="CQ44" s="664"/>
      <c r="CR44" s="665">
        <v>515904</v>
      </c>
      <c r="CS44" s="666"/>
      <c r="CT44" s="666"/>
      <c r="CU44" s="666"/>
      <c r="CV44" s="666"/>
      <c r="CW44" s="666"/>
      <c r="CX44" s="666"/>
      <c r="CY44" s="667"/>
      <c r="CZ44" s="670">
        <v>13</v>
      </c>
      <c r="DA44" s="671"/>
      <c r="DB44" s="671"/>
      <c r="DC44" s="683"/>
      <c r="DD44" s="674">
        <v>90130</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364</v>
      </c>
      <c r="CG45" s="663"/>
      <c r="CH45" s="663"/>
      <c r="CI45" s="663"/>
      <c r="CJ45" s="663"/>
      <c r="CK45" s="663"/>
      <c r="CL45" s="663"/>
      <c r="CM45" s="663"/>
      <c r="CN45" s="663"/>
      <c r="CO45" s="663"/>
      <c r="CP45" s="663"/>
      <c r="CQ45" s="664"/>
      <c r="CR45" s="665">
        <v>210591</v>
      </c>
      <c r="CS45" s="699"/>
      <c r="CT45" s="699"/>
      <c r="CU45" s="699"/>
      <c r="CV45" s="699"/>
      <c r="CW45" s="699"/>
      <c r="CX45" s="699"/>
      <c r="CY45" s="700"/>
      <c r="CZ45" s="670">
        <v>5.3</v>
      </c>
      <c r="DA45" s="701"/>
      <c r="DB45" s="701"/>
      <c r="DC45" s="707"/>
      <c r="DD45" s="674">
        <v>21731</v>
      </c>
      <c r="DE45" s="699"/>
      <c r="DF45" s="699"/>
      <c r="DG45" s="699"/>
      <c r="DH45" s="699"/>
      <c r="DI45" s="699"/>
      <c r="DJ45" s="699"/>
      <c r="DK45" s="700"/>
      <c r="DL45" s="756"/>
      <c r="DM45" s="757"/>
      <c r="DN45" s="757"/>
      <c r="DO45" s="757"/>
      <c r="DP45" s="757"/>
      <c r="DQ45" s="757"/>
      <c r="DR45" s="757"/>
      <c r="DS45" s="757"/>
      <c r="DT45" s="757"/>
      <c r="DU45" s="757"/>
      <c r="DV45" s="758"/>
      <c r="DW45" s="750"/>
      <c r="DX45" s="751"/>
      <c r="DY45" s="751"/>
      <c r="DZ45" s="751"/>
      <c r="EA45" s="751"/>
      <c r="EB45" s="751"/>
      <c r="EC45" s="752"/>
    </row>
    <row r="46" spans="2:133" ht="11.25" customHeight="1" x14ac:dyDescent="0.2">
      <c r="B46" s="221" t="s">
        <v>365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366</v>
      </c>
      <c r="CG46" s="663"/>
      <c r="CH46" s="663"/>
      <c r="CI46" s="663"/>
      <c r="CJ46" s="663"/>
      <c r="CK46" s="663"/>
      <c r="CL46" s="663"/>
      <c r="CM46" s="663"/>
      <c r="CN46" s="663"/>
      <c r="CO46" s="663"/>
      <c r="CP46" s="663"/>
      <c r="CQ46" s="664"/>
      <c r="CR46" s="665">
        <v>303817</v>
      </c>
      <c r="CS46" s="666"/>
      <c r="CT46" s="666"/>
      <c r="CU46" s="666"/>
      <c r="CV46" s="666"/>
      <c r="CW46" s="666"/>
      <c r="CX46" s="666"/>
      <c r="CY46" s="667"/>
      <c r="CZ46" s="670">
        <v>7.7</v>
      </c>
      <c r="DA46" s="671"/>
      <c r="DB46" s="671"/>
      <c r="DC46" s="683"/>
      <c r="DD46" s="674">
        <v>68399</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x14ac:dyDescent="0.2">
      <c r="B47" s="784" t="s">
        <v>367</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368</v>
      </c>
      <c r="CG47" s="663"/>
      <c r="CH47" s="663"/>
      <c r="CI47" s="663"/>
      <c r="CJ47" s="663"/>
      <c r="CK47" s="663"/>
      <c r="CL47" s="663"/>
      <c r="CM47" s="663"/>
      <c r="CN47" s="663"/>
      <c r="CO47" s="663"/>
      <c r="CP47" s="663"/>
      <c r="CQ47" s="664"/>
      <c r="CR47" s="665">
        <v>19655</v>
      </c>
      <c r="CS47" s="699"/>
      <c r="CT47" s="699"/>
      <c r="CU47" s="699"/>
      <c r="CV47" s="699"/>
      <c r="CW47" s="699"/>
      <c r="CX47" s="699"/>
      <c r="CY47" s="700"/>
      <c r="CZ47" s="670">
        <v>0.5</v>
      </c>
      <c r="DA47" s="701"/>
      <c r="DB47" s="701"/>
      <c r="DC47" s="707"/>
      <c r="DD47" s="674">
        <v>7410</v>
      </c>
      <c r="DE47" s="699"/>
      <c r="DF47" s="699"/>
      <c r="DG47" s="699"/>
      <c r="DH47" s="699"/>
      <c r="DI47" s="699"/>
      <c r="DJ47" s="699"/>
      <c r="DK47" s="700"/>
      <c r="DL47" s="756"/>
      <c r="DM47" s="757"/>
      <c r="DN47" s="757"/>
      <c r="DO47" s="757"/>
      <c r="DP47" s="757"/>
      <c r="DQ47" s="757"/>
      <c r="DR47" s="757"/>
      <c r="DS47" s="757"/>
      <c r="DT47" s="757"/>
      <c r="DU47" s="757"/>
      <c r="DV47" s="758"/>
      <c r="DW47" s="750"/>
      <c r="DX47" s="751"/>
      <c r="DY47" s="751"/>
      <c r="DZ47" s="751"/>
      <c r="EA47" s="751"/>
      <c r="EB47" s="751"/>
      <c r="EC47" s="752"/>
    </row>
    <row r="48" spans="2:133" ht="10.8" x14ac:dyDescent="0.2">
      <c r="B48" s="783" t="s">
        <v>369</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370</v>
      </c>
      <c r="CG48" s="663"/>
      <c r="CH48" s="663"/>
      <c r="CI48" s="663"/>
      <c r="CJ48" s="663"/>
      <c r="CK48" s="663"/>
      <c r="CL48" s="663"/>
      <c r="CM48" s="663"/>
      <c r="CN48" s="663"/>
      <c r="CO48" s="663"/>
      <c r="CP48" s="663"/>
      <c r="CQ48" s="664"/>
      <c r="CR48" s="665" t="s">
        <v>129</v>
      </c>
      <c r="CS48" s="666"/>
      <c r="CT48" s="666"/>
      <c r="CU48" s="666"/>
      <c r="CV48" s="666"/>
      <c r="CW48" s="666"/>
      <c r="CX48" s="666"/>
      <c r="CY48" s="667"/>
      <c r="CZ48" s="670" t="s">
        <v>129</v>
      </c>
      <c r="DA48" s="671"/>
      <c r="DB48" s="671"/>
      <c r="DC48" s="683"/>
      <c r="DD48" s="674" t="s">
        <v>129</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371</v>
      </c>
      <c r="CE49" s="710"/>
      <c r="CF49" s="710"/>
      <c r="CG49" s="710"/>
      <c r="CH49" s="710"/>
      <c r="CI49" s="710"/>
      <c r="CJ49" s="710"/>
      <c r="CK49" s="710"/>
      <c r="CL49" s="710"/>
      <c r="CM49" s="710"/>
      <c r="CN49" s="710"/>
      <c r="CO49" s="710"/>
      <c r="CP49" s="710"/>
      <c r="CQ49" s="711"/>
      <c r="CR49" s="759">
        <v>3970517</v>
      </c>
      <c r="CS49" s="736"/>
      <c r="CT49" s="736"/>
      <c r="CU49" s="736"/>
      <c r="CV49" s="736"/>
      <c r="CW49" s="736"/>
      <c r="CX49" s="736"/>
      <c r="CY49" s="773"/>
      <c r="CZ49" s="764">
        <v>100</v>
      </c>
      <c r="DA49" s="774"/>
      <c r="DB49" s="774"/>
      <c r="DC49" s="775"/>
      <c r="DD49" s="776">
        <v>2788404</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90" zoomScaleNormal="9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5" t="s">
        <v>372</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373</v>
      </c>
      <c r="DK2" s="787"/>
      <c r="DL2" s="787"/>
      <c r="DM2" s="787"/>
      <c r="DN2" s="787"/>
      <c r="DO2" s="788"/>
      <c r="DP2" s="224"/>
      <c r="DQ2" s="786" t="s">
        <v>374</v>
      </c>
      <c r="DR2" s="787"/>
      <c r="DS2" s="787"/>
      <c r="DT2" s="787"/>
      <c r="DU2" s="787"/>
      <c r="DV2" s="787"/>
      <c r="DW2" s="787"/>
      <c r="DX2" s="787"/>
      <c r="DY2" s="787"/>
      <c r="DZ2" s="78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89" t="s">
        <v>375</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376</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2">
      <c r="A5" s="791" t="s">
        <v>377</v>
      </c>
      <c r="B5" s="792"/>
      <c r="C5" s="792"/>
      <c r="D5" s="792"/>
      <c r="E5" s="792"/>
      <c r="F5" s="792"/>
      <c r="G5" s="792"/>
      <c r="H5" s="792"/>
      <c r="I5" s="792"/>
      <c r="J5" s="792"/>
      <c r="K5" s="792"/>
      <c r="L5" s="792"/>
      <c r="M5" s="792"/>
      <c r="N5" s="792"/>
      <c r="O5" s="792"/>
      <c r="P5" s="793"/>
      <c r="Q5" s="797" t="s">
        <v>378</v>
      </c>
      <c r="R5" s="798"/>
      <c r="S5" s="798"/>
      <c r="T5" s="798"/>
      <c r="U5" s="799"/>
      <c r="V5" s="797" t="s">
        <v>379</v>
      </c>
      <c r="W5" s="798"/>
      <c r="X5" s="798"/>
      <c r="Y5" s="798"/>
      <c r="Z5" s="799"/>
      <c r="AA5" s="797" t="s">
        <v>380</v>
      </c>
      <c r="AB5" s="798"/>
      <c r="AC5" s="798"/>
      <c r="AD5" s="798"/>
      <c r="AE5" s="798"/>
      <c r="AF5" s="803" t="s">
        <v>381</v>
      </c>
      <c r="AG5" s="798"/>
      <c r="AH5" s="798"/>
      <c r="AI5" s="798"/>
      <c r="AJ5" s="804"/>
      <c r="AK5" s="798" t="s">
        <v>382</v>
      </c>
      <c r="AL5" s="798"/>
      <c r="AM5" s="798"/>
      <c r="AN5" s="798"/>
      <c r="AO5" s="799"/>
      <c r="AP5" s="797" t="s">
        <v>383</v>
      </c>
      <c r="AQ5" s="798"/>
      <c r="AR5" s="798"/>
      <c r="AS5" s="798"/>
      <c r="AT5" s="799"/>
      <c r="AU5" s="797" t="s">
        <v>384</v>
      </c>
      <c r="AV5" s="798"/>
      <c r="AW5" s="798"/>
      <c r="AX5" s="798"/>
      <c r="AY5" s="804"/>
      <c r="AZ5" s="228"/>
      <c r="BA5" s="228"/>
      <c r="BB5" s="228"/>
      <c r="BC5" s="228"/>
      <c r="BD5" s="228"/>
      <c r="BE5" s="229"/>
      <c r="BF5" s="229"/>
      <c r="BG5" s="229"/>
      <c r="BH5" s="229"/>
      <c r="BI5" s="229"/>
      <c r="BJ5" s="229"/>
      <c r="BK5" s="229"/>
      <c r="BL5" s="229"/>
      <c r="BM5" s="229"/>
      <c r="BN5" s="229"/>
      <c r="BO5" s="229"/>
      <c r="BP5" s="229"/>
      <c r="BQ5" s="791" t="s">
        <v>385</v>
      </c>
      <c r="BR5" s="792"/>
      <c r="BS5" s="792"/>
      <c r="BT5" s="792"/>
      <c r="BU5" s="792"/>
      <c r="BV5" s="792"/>
      <c r="BW5" s="792"/>
      <c r="BX5" s="792"/>
      <c r="BY5" s="792"/>
      <c r="BZ5" s="792"/>
      <c r="CA5" s="792"/>
      <c r="CB5" s="792"/>
      <c r="CC5" s="792"/>
      <c r="CD5" s="792"/>
      <c r="CE5" s="792"/>
      <c r="CF5" s="792"/>
      <c r="CG5" s="793"/>
      <c r="CH5" s="797" t="s">
        <v>386</v>
      </c>
      <c r="CI5" s="798"/>
      <c r="CJ5" s="798"/>
      <c r="CK5" s="798"/>
      <c r="CL5" s="799"/>
      <c r="CM5" s="797" t="s">
        <v>387</v>
      </c>
      <c r="CN5" s="798"/>
      <c r="CO5" s="798"/>
      <c r="CP5" s="798"/>
      <c r="CQ5" s="799"/>
      <c r="CR5" s="797" t="s">
        <v>388</v>
      </c>
      <c r="CS5" s="798"/>
      <c r="CT5" s="798"/>
      <c r="CU5" s="798"/>
      <c r="CV5" s="799"/>
      <c r="CW5" s="797" t="s">
        <v>389</v>
      </c>
      <c r="CX5" s="798"/>
      <c r="CY5" s="798"/>
      <c r="CZ5" s="798"/>
      <c r="DA5" s="799"/>
      <c r="DB5" s="797" t="s">
        <v>390</v>
      </c>
      <c r="DC5" s="798"/>
      <c r="DD5" s="798"/>
      <c r="DE5" s="798"/>
      <c r="DF5" s="799"/>
      <c r="DG5" s="827" t="s">
        <v>391</v>
      </c>
      <c r="DH5" s="828"/>
      <c r="DI5" s="828"/>
      <c r="DJ5" s="828"/>
      <c r="DK5" s="829"/>
      <c r="DL5" s="827" t="s">
        <v>392</v>
      </c>
      <c r="DM5" s="828"/>
      <c r="DN5" s="828"/>
      <c r="DO5" s="828"/>
      <c r="DP5" s="829"/>
      <c r="DQ5" s="797" t="s">
        <v>393</v>
      </c>
      <c r="DR5" s="798"/>
      <c r="DS5" s="798"/>
      <c r="DT5" s="798"/>
      <c r="DU5" s="799"/>
      <c r="DV5" s="797" t="s">
        <v>384</v>
      </c>
      <c r="DW5" s="798"/>
      <c r="DX5" s="798"/>
      <c r="DY5" s="798"/>
      <c r="DZ5" s="804"/>
      <c r="EA5" s="230"/>
    </row>
    <row r="6" spans="1:131" s="231"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2">
      <c r="A7" s="232">
        <v>1</v>
      </c>
      <c r="B7" s="813" t="s">
        <v>394</v>
      </c>
      <c r="C7" s="814"/>
      <c r="D7" s="814"/>
      <c r="E7" s="814"/>
      <c r="F7" s="814"/>
      <c r="G7" s="814"/>
      <c r="H7" s="814"/>
      <c r="I7" s="814"/>
      <c r="J7" s="814"/>
      <c r="K7" s="814"/>
      <c r="L7" s="814"/>
      <c r="M7" s="814"/>
      <c r="N7" s="814"/>
      <c r="O7" s="814"/>
      <c r="P7" s="815"/>
      <c r="Q7" s="816">
        <v>4217</v>
      </c>
      <c r="R7" s="817"/>
      <c r="S7" s="817"/>
      <c r="T7" s="817"/>
      <c r="U7" s="817"/>
      <c r="V7" s="817">
        <v>3970</v>
      </c>
      <c r="W7" s="817"/>
      <c r="X7" s="817"/>
      <c r="Y7" s="817"/>
      <c r="Z7" s="817"/>
      <c r="AA7" s="817">
        <v>247</v>
      </c>
      <c r="AB7" s="817"/>
      <c r="AC7" s="817"/>
      <c r="AD7" s="817"/>
      <c r="AE7" s="818"/>
      <c r="AF7" s="819">
        <v>224</v>
      </c>
      <c r="AG7" s="820"/>
      <c r="AH7" s="820"/>
      <c r="AI7" s="820"/>
      <c r="AJ7" s="821"/>
      <c r="AK7" s="822" t="s">
        <v>590</v>
      </c>
      <c r="AL7" s="823"/>
      <c r="AM7" s="823"/>
      <c r="AN7" s="823"/>
      <c r="AO7" s="823"/>
      <c r="AP7" s="823">
        <v>4196</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589</v>
      </c>
      <c r="BT7" s="811"/>
      <c r="BU7" s="811"/>
      <c r="BV7" s="811"/>
      <c r="BW7" s="811"/>
      <c r="BX7" s="811"/>
      <c r="BY7" s="811"/>
      <c r="BZ7" s="811"/>
      <c r="CA7" s="811"/>
      <c r="CB7" s="811"/>
      <c r="CC7" s="811"/>
      <c r="CD7" s="811"/>
      <c r="CE7" s="811"/>
      <c r="CF7" s="811"/>
      <c r="CG7" s="826"/>
      <c r="CH7" s="807">
        <v>20</v>
      </c>
      <c r="CI7" s="808"/>
      <c r="CJ7" s="808"/>
      <c r="CK7" s="808"/>
      <c r="CL7" s="809"/>
      <c r="CM7" s="807">
        <v>37</v>
      </c>
      <c r="CN7" s="808"/>
      <c r="CO7" s="808"/>
      <c r="CP7" s="808"/>
      <c r="CQ7" s="809"/>
      <c r="CR7" s="807">
        <v>3</v>
      </c>
      <c r="CS7" s="808"/>
      <c r="CT7" s="808"/>
      <c r="CU7" s="808"/>
      <c r="CV7" s="809"/>
      <c r="CW7" s="807" t="s">
        <v>590</v>
      </c>
      <c r="CX7" s="808"/>
      <c r="CY7" s="808"/>
      <c r="CZ7" s="808"/>
      <c r="DA7" s="809"/>
      <c r="DB7" s="807" t="s">
        <v>590</v>
      </c>
      <c r="DC7" s="808"/>
      <c r="DD7" s="808"/>
      <c r="DE7" s="808"/>
      <c r="DF7" s="809"/>
      <c r="DG7" s="807" t="s">
        <v>590</v>
      </c>
      <c r="DH7" s="808"/>
      <c r="DI7" s="808"/>
      <c r="DJ7" s="808"/>
      <c r="DK7" s="809"/>
      <c r="DL7" s="807" t="s">
        <v>590</v>
      </c>
      <c r="DM7" s="808"/>
      <c r="DN7" s="808"/>
      <c r="DO7" s="808"/>
      <c r="DP7" s="809"/>
      <c r="DQ7" s="807" t="s">
        <v>590</v>
      </c>
      <c r="DR7" s="808"/>
      <c r="DS7" s="808"/>
      <c r="DT7" s="808"/>
      <c r="DU7" s="809"/>
      <c r="DV7" s="810"/>
      <c r="DW7" s="811"/>
      <c r="DX7" s="811"/>
      <c r="DY7" s="811"/>
      <c r="DZ7" s="812"/>
      <c r="EA7" s="230"/>
    </row>
    <row r="8" spans="1:131" s="231" customFormat="1" ht="26.25" customHeight="1" x14ac:dyDescent="0.2">
      <c r="A8" s="234">
        <v>2</v>
      </c>
      <c r="B8" s="844" t="s">
        <v>395</v>
      </c>
      <c r="C8" s="845"/>
      <c r="D8" s="845"/>
      <c r="E8" s="845"/>
      <c r="F8" s="845"/>
      <c r="G8" s="845"/>
      <c r="H8" s="845"/>
      <c r="I8" s="845"/>
      <c r="J8" s="845"/>
      <c r="K8" s="845"/>
      <c r="L8" s="845"/>
      <c r="M8" s="845"/>
      <c r="N8" s="845"/>
      <c r="O8" s="845"/>
      <c r="P8" s="846"/>
      <c r="Q8" s="847">
        <v>593</v>
      </c>
      <c r="R8" s="848"/>
      <c r="S8" s="848"/>
      <c r="T8" s="848"/>
      <c r="U8" s="848"/>
      <c r="V8" s="848">
        <v>593</v>
      </c>
      <c r="W8" s="848"/>
      <c r="X8" s="848"/>
      <c r="Y8" s="848"/>
      <c r="Z8" s="848"/>
      <c r="AA8" s="848" t="s">
        <v>590</v>
      </c>
      <c r="AB8" s="848"/>
      <c r="AC8" s="848"/>
      <c r="AD8" s="848"/>
      <c r="AE8" s="849"/>
      <c r="AF8" s="850" t="s">
        <v>129</v>
      </c>
      <c r="AG8" s="851"/>
      <c r="AH8" s="851"/>
      <c r="AI8" s="851"/>
      <c r="AJ8" s="852"/>
      <c r="AK8" s="833" t="s">
        <v>590</v>
      </c>
      <c r="AL8" s="834"/>
      <c r="AM8" s="834"/>
      <c r="AN8" s="834"/>
      <c r="AO8" s="834"/>
      <c r="AP8" s="834" t="s">
        <v>590</v>
      </c>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587</v>
      </c>
      <c r="BT8" s="838"/>
      <c r="BU8" s="838"/>
      <c r="BV8" s="838"/>
      <c r="BW8" s="838"/>
      <c r="BX8" s="838"/>
      <c r="BY8" s="838"/>
      <c r="BZ8" s="838"/>
      <c r="CA8" s="838"/>
      <c r="CB8" s="838"/>
      <c r="CC8" s="838"/>
      <c r="CD8" s="838"/>
      <c r="CE8" s="838"/>
      <c r="CF8" s="838"/>
      <c r="CG8" s="839"/>
      <c r="CH8" s="840">
        <v>0</v>
      </c>
      <c r="CI8" s="841"/>
      <c r="CJ8" s="841"/>
      <c r="CK8" s="841"/>
      <c r="CL8" s="842"/>
      <c r="CM8" s="840">
        <v>20</v>
      </c>
      <c r="CN8" s="841"/>
      <c r="CO8" s="841"/>
      <c r="CP8" s="841"/>
      <c r="CQ8" s="842"/>
      <c r="CR8" s="840">
        <v>30</v>
      </c>
      <c r="CS8" s="841"/>
      <c r="CT8" s="841"/>
      <c r="CU8" s="841"/>
      <c r="CV8" s="842"/>
      <c r="CW8" s="840" t="s">
        <v>590</v>
      </c>
      <c r="CX8" s="841"/>
      <c r="CY8" s="841"/>
      <c r="CZ8" s="841"/>
      <c r="DA8" s="842"/>
      <c r="DB8" s="840" t="s">
        <v>590</v>
      </c>
      <c r="DC8" s="841"/>
      <c r="DD8" s="841"/>
      <c r="DE8" s="841"/>
      <c r="DF8" s="842"/>
      <c r="DG8" s="840" t="s">
        <v>590</v>
      </c>
      <c r="DH8" s="841"/>
      <c r="DI8" s="841"/>
      <c r="DJ8" s="841"/>
      <c r="DK8" s="842"/>
      <c r="DL8" s="840" t="s">
        <v>590</v>
      </c>
      <c r="DM8" s="841"/>
      <c r="DN8" s="841"/>
      <c r="DO8" s="841"/>
      <c r="DP8" s="842"/>
      <c r="DQ8" s="840" t="s">
        <v>590</v>
      </c>
      <c r="DR8" s="841"/>
      <c r="DS8" s="841"/>
      <c r="DT8" s="841"/>
      <c r="DU8" s="842"/>
      <c r="DV8" s="837"/>
      <c r="DW8" s="838"/>
      <c r="DX8" s="838"/>
      <c r="DY8" s="838"/>
      <c r="DZ8" s="843"/>
      <c r="EA8" s="230"/>
    </row>
    <row r="9" spans="1:131" s="231" customFormat="1" ht="26.25" customHeight="1" x14ac:dyDescent="0.2">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t="s">
        <v>588</v>
      </c>
      <c r="BT9" s="838"/>
      <c r="BU9" s="838"/>
      <c r="BV9" s="838"/>
      <c r="BW9" s="838"/>
      <c r="BX9" s="838"/>
      <c r="BY9" s="838"/>
      <c r="BZ9" s="838"/>
      <c r="CA9" s="838"/>
      <c r="CB9" s="838"/>
      <c r="CC9" s="838"/>
      <c r="CD9" s="838"/>
      <c r="CE9" s="838"/>
      <c r="CF9" s="838"/>
      <c r="CG9" s="839"/>
      <c r="CH9" s="840">
        <v>-12</v>
      </c>
      <c r="CI9" s="841"/>
      <c r="CJ9" s="841"/>
      <c r="CK9" s="841"/>
      <c r="CL9" s="842"/>
      <c r="CM9" s="840">
        <v>102</v>
      </c>
      <c r="CN9" s="841"/>
      <c r="CO9" s="841"/>
      <c r="CP9" s="841"/>
      <c r="CQ9" s="842"/>
      <c r="CR9" s="840">
        <v>33</v>
      </c>
      <c r="CS9" s="841"/>
      <c r="CT9" s="841"/>
      <c r="CU9" s="841"/>
      <c r="CV9" s="842"/>
      <c r="CW9" s="840" t="s">
        <v>590</v>
      </c>
      <c r="CX9" s="841"/>
      <c r="CY9" s="841"/>
      <c r="CZ9" s="841"/>
      <c r="DA9" s="842"/>
      <c r="DB9" s="840" t="s">
        <v>590</v>
      </c>
      <c r="DC9" s="841"/>
      <c r="DD9" s="841"/>
      <c r="DE9" s="841"/>
      <c r="DF9" s="842"/>
      <c r="DG9" s="840" t="s">
        <v>590</v>
      </c>
      <c r="DH9" s="841"/>
      <c r="DI9" s="841"/>
      <c r="DJ9" s="841"/>
      <c r="DK9" s="842"/>
      <c r="DL9" s="840" t="s">
        <v>590</v>
      </c>
      <c r="DM9" s="841"/>
      <c r="DN9" s="841"/>
      <c r="DO9" s="841"/>
      <c r="DP9" s="842"/>
      <c r="DQ9" s="840" t="s">
        <v>590</v>
      </c>
      <c r="DR9" s="841"/>
      <c r="DS9" s="841"/>
      <c r="DT9" s="841"/>
      <c r="DU9" s="842"/>
      <c r="DV9" s="837"/>
      <c r="DW9" s="838"/>
      <c r="DX9" s="838"/>
      <c r="DY9" s="838"/>
      <c r="DZ9" s="843"/>
      <c r="EA9" s="230"/>
    </row>
    <row r="10" spans="1:131" s="231" customFormat="1" ht="26.25" customHeight="1" x14ac:dyDescent="0.2">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2">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2">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2">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2">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2">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2">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2">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2">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2">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2">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5">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2">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396</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5">
      <c r="A23" s="236" t="s">
        <v>397</v>
      </c>
      <c r="B23" s="853" t="s">
        <v>398</v>
      </c>
      <c r="C23" s="854"/>
      <c r="D23" s="854"/>
      <c r="E23" s="854"/>
      <c r="F23" s="854"/>
      <c r="G23" s="854"/>
      <c r="H23" s="854"/>
      <c r="I23" s="854"/>
      <c r="J23" s="854"/>
      <c r="K23" s="854"/>
      <c r="L23" s="854"/>
      <c r="M23" s="854"/>
      <c r="N23" s="854"/>
      <c r="O23" s="854"/>
      <c r="P23" s="855"/>
      <c r="Q23" s="856">
        <v>4810</v>
      </c>
      <c r="R23" s="857"/>
      <c r="S23" s="857"/>
      <c r="T23" s="857"/>
      <c r="U23" s="857"/>
      <c r="V23" s="857">
        <v>4563</v>
      </c>
      <c r="W23" s="857"/>
      <c r="X23" s="857"/>
      <c r="Y23" s="857"/>
      <c r="Z23" s="857"/>
      <c r="AA23" s="857">
        <v>247</v>
      </c>
      <c r="AB23" s="857"/>
      <c r="AC23" s="857"/>
      <c r="AD23" s="857"/>
      <c r="AE23" s="858"/>
      <c r="AF23" s="859">
        <v>224</v>
      </c>
      <c r="AG23" s="857"/>
      <c r="AH23" s="857"/>
      <c r="AI23" s="857"/>
      <c r="AJ23" s="860"/>
      <c r="AK23" s="861"/>
      <c r="AL23" s="862"/>
      <c r="AM23" s="862"/>
      <c r="AN23" s="862"/>
      <c r="AO23" s="862"/>
      <c r="AP23" s="857">
        <v>4196</v>
      </c>
      <c r="AQ23" s="857"/>
      <c r="AR23" s="857"/>
      <c r="AS23" s="857"/>
      <c r="AT23" s="857"/>
      <c r="AU23" s="873"/>
      <c r="AV23" s="873"/>
      <c r="AW23" s="873"/>
      <c r="AX23" s="873"/>
      <c r="AY23" s="874"/>
      <c r="AZ23" s="875" t="s">
        <v>129</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2">
      <c r="A24" s="872" t="s">
        <v>399</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5">
      <c r="A25" s="789" t="s">
        <v>400</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2">
      <c r="A26" s="791" t="s">
        <v>377</v>
      </c>
      <c r="B26" s="792"/>
      <c r="C26" s="792"/>
      <c r="D26" s="792"/>
      <c r="E26" s="792"/>
      <c r="F26" s="792"/>
      <c r="G26" s="792"/>
      <c r="H26" s="792"/>
      <c r="I26" s="792"/>
      <c r="J26" s="792"/>
      <c r="K26" s="792"/>
      <c r="L26" s="792"/>
      <c r="M26" s="792"/>
      <c r="N26" s="792"/>
      <c r="O26" s="792"/>
      <c r="P26" s="793"/>
      <c r="Q26" s="797" t="s">
        <v>401</v>
      </c>
      <c r="R26" s="798"/>
      <c r="S26" s="798"/>
      <c r="T26" s="798"/>
      <c r="U26" s="799"/>
      <c r="V26" s="797" t="s">
        <v>402</v>
      </c>
      <c r="W26" s="798"/>
      <c r="X26" s="798"/>
      <c r="Y26" s="798"/>
      <c r="Z26" s="799"/>
      <c r="AA26" s="797" t="s">
        <v>403</v>
      </c>
      <c r="AB26" s="798"/>
      <c r="AC26" s="798"/>
      <c r="AD26" s="798"/>
      <c r="AE26" s="798"/>
      <c r="AF26" s="878" t="s">
        <v>404</v>
      </c>
      <c r="AG26" s="879"/>
      <c r="AH26" s="879"/>
      <c r="AI26" s="879"/>
      <c r="AJ26" s="880"/>
      <c r="AK26" s="798" t="s">
        <v>405</v>
      </c>
      <c r="AL26" s="798"/>
      <c r="AM26" s="798"/>
      <c r="AN26" s="798"/>
      <c r="AO26" s="799"/>
      <c r="AP26" s="797" t="s">
        <v>406</v>
      </c>
      <c r="AQ26" s="798"/>
      <c r="AR26" s="798"/>
      <c r="AS26" s="798"/>
      <c r="AT26" s="799"/>
      <c r="AU26" s="797" t="s">
        <v>407</v>
      </c>
      <c r="AV26" s="798"/>
      <c r="AW26" s="798"/>
      <c r="AX26" s="798"/>
      <c r="AY26" s="799"/>
      <c r="AZ26" s="797" t="s">
        <v>408</v>
      </c>
      <c r="BA26" s="798"/>
      <c r="BB26" s="798"/>
      <c r="BC26" s="798"/>
      <c r="BD26" s="799"/>
      <c r="BE26" s="797" t="s">
        <v>384</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2">
      <c r="A28" s="238">
        <v>1</v>
      </c>
      <c r="B28" s="813" t="s">
        <v>409</v>
      </c>
      <c r="C28" s="814"/>
      <c r="D28" s="814"/>
      <c r="E28" s="814"/>
      <c r="F28" s="814"/>
      <c r="G28" s="814"/>
      <c r="H28" s="814"/>
      <c r="I28" s="814"/>
      <c r="J28" s="814"/>
      <c r="K28" s="814"/>
      <c r="L28" s="814"/>
      <c r="M28" s="814"/>
      <c r="N28" s="814"/>
      <c r="O28" s="814"/>
      <c r="P28" s="815"/>
      <c r="Q28" s="886">
        <v>471</v>
      </c>
      <c r="R28" s="887"/>
      <c r="S28" s="887"/>
      <c r="T28" s="887"/>
      <c r="U28" s="887"/>
      <c r="V28" s="887">
        <v>450</v>
      </c>
      <c r="W28" s="887"/>
      <c r="X28" s="887"/>
      <c r="Y28" s="887"/>
      <c r="Z28" s="887"/>
      <c r="AA28" s="887">
        <v>21</v>
      </c>
      <c r="AB28" s="887"/>
      <c r="AC28" s="887"/>
      <c r="AD28" s="887"/>
      <c r="AE28" s="888"/>
      <c r="AF28" s="889">
        <v>21</v>
      </c>
      <c r="AG28" s="887"/>
      <c r="AH28" s="887"/>
      <c r="AI28" s="887"/>
      <c r="AJ28" s="890"/>
      <c r="AK28" s="891">
        <v>53</v>
      </c>
      <c r="AL28" s="892"/>
      <c r="AM28" s="892"/>
      <c r="AN28" s="892"/>
      <c r="AO28" s="892"/>
      <c r="AP28" s="892" t="s">
        <v>590</v>
      </c>
      <c r="AQ28" s="892"/>
      <c r="AR28" s="892"/>
      <c r="AS28" s="892"/>
      <c r="AT28" s="892"/>
      <c r="AU28" s="892" t="s">
        <v>590</v>
      </c>
      <c r="AV28" s="892"/>
      <c r="AW28" s="892"/>
      <c r="AX28" s="892"/>
      <c r="AY28" s="892"/>
      <c r="AZ28" s="893" t="s">
        <v>590</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2">
      <c r="A29" s="238">
        <v>2</v>
      </c>
      <c r="B29" s="844" t="s">
        <v>410</v>
      </c>
      <c r="C29" s="845"/>
      <c r="D29" s="845"/>
      <c r="E29" s="845"/>
      <c r="F29" s="845"/>
      <c r="G29" s="845"/>
      <c r="H29" s="845"/>
      <c r="I29" s="845"/>
      <c r="J29" s="845"/>
      <c r="K29" s="845"/>
      <c r="L29" s="845"/>
      <c r="M29" s="845"/>
      <c r="N29" s="845"/>
      <c r="O29" s="845"/>
      <c r="P29" s="846"/>
      <c r="Q29" s="847">
        <v>667</v>
      </c>
      <c r="R29" s="848"/>
      <c r="S29" s="848"/>
      <c r="T29" s="848"/>
      <c r="U29" s="848"/>
      <c r="V29" s="848">
        <v>616</v>
      </c>
      <c r="W29" s="848"/>
      <c r="X29" s="848"/>
      <c r="Y29" s="848"/>
      <c r="Z29" s="848"/>
      <c r="AA29" s="848">
        <v>51</v>
      </c>
      <c r="AB29" s="848"/>
      <c r="AC29" s="848"/>
      <c r="AD29" s="848"/>
      <c r="AE29" s="849"/>
      <c r="AF29" s="850">
        <v>51</v>
      </c>
      <c r="AG29" s="851"/>
      <c r="AH29" s="851"/>
      <c r="AI29" s="851"/>
      <c r="AJ29" s="852"/>
      <c r="AK29" s="898">
        <v>96</v>
      </c>
      <c r="AL29" s="894"/>
      <c r="AM29" s="894"/>
      <c r="AN29" s="894"/>
      <c r="AO29" s="894"/>
      <c r="AP29" s="894" t="s">
        <v>590</v>
      </c>
      <c r="AQ29" s="894"/>
      <c r="AR29" s="894"/>
      <c r="AS29" s="894"/>
      <c r="AT29" s="894"/>
      <c r="AU29" s="894" t="s">
        <v>590</v>
      </c>
      <c r="AV29" s="894"/>
      <c r="AW29" s="894"/>
      <c r="AX29" s="894"/>
      <c r="AY29" s="894"/>
      <c r="AZ29" s="895" t="s">
        <v>590</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2">
      <c r="A30" s="238">
        <v>3</v>
      </c>
      <c r="B30" s="844" t="s">
        <v>411</v>
      </c>
      <c r="C30" s="845"/>
      <c r="D30" s="845"/>
      <c r="E30" s="845"/>
      <c r="F30" s="845"/>
      <c r="G30" s="845"/>
      <c r="H30" s="845"/>
      <c r="I30" s="845"/>
      <c r="J30" s="845"/>
      <c r="K30" s="845"/>
      <c r="L30" s="845"/>
      <c r="M30" s="845"/>
      <c r="N30" s="845"/>
      <c r="O30" s="845"/>
      <c r="P30" s="846"/>
      <c r="Q30" s="847">
        <v>62</v>
      </c>
      <c r="R30" s="848"/>
      <c r="S30" s="848"/>
      <c r="T30" s="848"/>
      <c r="U30" s="848"/>
      <c r="V30" s="848">
        <v>62</v>
      </c>
      <c r="W30" s="848"/>
      <c r="X30" s="848"/>
      <c r="Y30" s="848"/>
      <c r="Z30" s="848"/>
      <c r="AA30" s="848">
        <v>0</v>
      </c>
      <c r="AB30" s="848"/>
      <c r="AC30" s="848"/>
      <c r="AD30" s="848"/>
      <c r="AE30" s="849"/>
      <c r="AF30" s="850">
        <v>0</v>
      </c>
      <c r="AG30" s="851"/>
      <c r="AH30" s="851"/>
      <c r="AI30" s="851"/>
      <c r="AJ30" s="852"/>
      <c r="AK30" s="898">
        <v>76</v>
      </c>
      <c r="AL30" s="894"/>
      <c r="AM30" s="894"/>
      <c r="AN30" s="894"/>
      <c r="AO30" s="894"/>
      <c r="AP30" s="894" t="s">
        <v>590</v>
      </c>
      <c r="AQ30" s="894"/>
      <c r="AR30" s="894"/>
      <c r="AS30" s="894"/>
      <c r="AT30" s="894"/>
      <c r="AU30" s="894" t="s">
        <v>590</v>
      </c>
      <c r="AV30" s="894"/>
      <c r="AW30" s="894"/>
      <c r="AX30" s="894"/>
      <c r="AY30" s="894"/>
      <c r="AZ30" s="895" t="s">
        <v>590</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2">
      <c r="A31" s="238">
        <v>4</v>
      </c>
      <c r="B31" s="844" t="s">
        <v>412</v>
      </c>
      <c r="C31" s="845"/>
      <c r="D31" s="845"/>
      <c r="E31" s="845"/>
      <c r="F31" s="845"/>
      <c r="G31" s="845"/>
      <c r="H31" s="845"/>
      <c r="I31" s="845"/>
      <c r="J31" s="845"/>
      <c r="K31" s="845"/>
      <c r="L31" s="845"/>
      <c r="M31" s="845"/>
      <c r="N31" s="845"/>
      <c r="O31" s="845"/>
      <c r="P31" s="846"/>
      <c r="Q31" s="847">
        <v>110</v>
      </c>
      <c r="R31" s="848"/>
      <c r="S31" s="848"/>
      <c r="T31" s="848"/>
      <c r="U31" s="848"/>
      <c r="V31" s="848">
        <v>110</v>
      </c>
      <c r="W31" s="848"/>
      <c r="X31" s="848"/>
      <c r="Y31" s="848"/>
      <c r="Z31" s="848"/>
      <c r="AA31" s="848" t="s">
        <v>590</v>
      </c>
      <c r="AB31" s="848"/>
      <c r="AC31" s="848"/>
      <c r="AD31" s="848"/>
      <c r="AE31" s="849"/>
      <c r="AF31" s="850" t="s">
        <v>413</v>
      </c>
      <c r="AG31" s="851"/>
      <c r="AH31" s="851"/>
      <c r="AI31" s="851"/>
      <c r="AJ31" s="852"/>
      <c r="AK31" s="898">
        <v>50</v>
      </c>
      <c r="AL31" s="894"/>
      <c r="AM31" s="894"/>
      <c r="AN31" s="894"/>
      <c r="AO31" s="894"/>
      <c r="AP31" s="894">
        <v>661</v>
      </c>
      <c r="AQ31" s="894"/>
      <c r="AR31" s="894"/>
      <c r="AS31" s="894"/>
      <c r="AT31" s="894"/>
      <c r="AU31" s="894">
        <v>361</v>
      </c>
      <c r="AV31" s="894"/>
      <c r="AW31" s="894"/>
      <c r="AX31" s="894"/>
      <c r="AY31" s="894"/>
      <c r="AZ31" s="895" t="s">
        <v>590</v>
      </c>
      <c r="BA31" s="895"/>
      <c r="BB31" s="895"/>
      <c r="BC31" s="895"/>
      <c r="BD31" s="895"/>
      <c r="BE31" s="896" t="s">
        <v>414</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2">
      <c r="A32" s="238">
        <v>5</v>
      </c>
      <c r="B32" s="844" t="s">
        <v>415</v>
      </c>
      <c r="C32" s="845"/>
      <c r="D32" s="845"/>
      <c r="E32" s="845"/>
      <c r="F32" s="845"/>
      <c r="G32" s="845"/>
      <c r="H32" s="845"/>
      <c r="I32" s="845"/>
      <c r="J32" s="845"/>
      <c r="K32" s="845"/>
      <c r="L32" s="845"/>
      <c r="M32" s="845"/>
      <c r="N32" s="845"/>
      <c r="O32" s="845"/>
      <c r="P32" s="846"/>
      <c r="Q32" s="847">
        <v>171</v>
      </c>
      <c r="R32" s="848"/>
      <c r="S32" s="848"/>
      <c r="T32" s="848"/>
      <c r="U32" s="848"/>
      <c r="V32" s="848">
        <v>171</v>
      </c>
      <c r="W32" s="848"/>
      <c r="X32" s="848"/>
      <c r="Y32" s="848"/>
      <c r="Z32" s="848"/>
      <c r="AA32" s="848" t="s">
        <v>590</v>
      </c>
      <c r="AB32" s="848"/>
      <c r="AC32" s="848"/>
      <c r="AD32" s="848"/>
      <c r="AE32" s="849"/>
      <c r="AF32" s="850" t="s">
        <v>129</v>
      </c>
      <c r="AG32" s="851"/>
      <c r="AH32" s="851"/>
      <c r="AI32" s="851"/>
      <c r="AJ32" s="852"/>
      <c r="AK32" s="898">
        <v>88</v>
      </c>
      <c r="AL32" s="894"/>
      <c r="AM32" s="894"/>
      <c r="AN32" s="894"/>
      <c r="AO32" s="894"/>
      <c r="AP32" s="894">
        <v>568</v>
      </c>
      <c r="AQ32" s="894"/>
      <c r="AR32" s="894"/>
      <c r="AS32" s="894"/>
      <c r="AT32" s="894"/>
      <c r="AU32" s="894">
        <v>568</v>
      </c>
      <c r="AV32" s="894"/>
      <c r="AW32" s="894"/>
      <c r="AX32" s="894"/>
      <c r="AY32" s="894"/>
      <c r="AZ32" s="895" t="s">
        <v>590</v>
      </c>
      <c r="BA32" s="895"/>
      <c r="BB32" s="895"/>
      <c r="BC32" s="895"/>
      <c r="BD32" s="895"/>
      <c r="BE32" s="896" t="s">
        <v>416</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2">
      <c r="A33" s="238">
        <v>6</v>
      </c>
      <c r="B33" s="844" t="s">
        <v>417</v>
      </c>
      <c r="C33" s="845"/>
      <c r="D33" s="845"/>
      <c r="E33" s="845"/>
      <c r="F33" s="845"/>
      <c r="G33" s="845"/>
      <c r="H33" s="845"/>
      <c r="I33" s="845"/>
      <c r="J33" s="845"/>
      <c r="K33" s="845"/>
      <c r="L33" s="845"/>
      <c r="M33" s="845"/>
      <c r="N33" s="845"/>
      <c r="O33" s="845"/>
      <c r="P33" s="846"/>
      <c r="Q33" s="847">
        <v>62</v>
      </c>
      <c r="R33" s="848"/>
      <c r="S33" s="848"/>
      <c r="T33" s="848"/>
      <c r="U33" s="848"/>
      <c r="V33" s="848">
        <v>62</v>
      </c>
      <c r="W33" s="848"/>
      <c r="X33" s="848"/>
      <c r="Y33" s="848"/>
      <c r="Z33" s="848"/>
      <c r="AA33" s="848" t="s">
        <v>590</v>
      </c>
      <c r="AB33" s="848"/>
      <c r="AC33" s="848"/>
      <c r="AD33" s="848"/>
      <c r="AE33" s="849"/>
      <c r="AF33" s="850" t="s">
        <v>413</v>
      </c>
      <c r="AG33" s="851"/>
      <c r="AH33" s="851"/>
      <c r="AI33" s="851"/>
      <c r="AJ33" s="852"/>
      <c r="AK33" s="898">
        <v>54</v>
      </c>
      <c r="AL33" s="894"/>
      <c r="AM33" s="894"/>
      <c r="AN33" s="894"/>
      <c r="AO33" s="894"/>
      <c r="AP33" s="894">
        <v>369</v>
      </c>
      <c r="AQ33" s="894"/>
      <c r="AR33" s="894"/>
      <c r="AS33" s="894"/>
      <c r="AT33" s="894"/>
      <c r="AU33" s="894">
        <v>369</v>
      </c>
      <c r="AV33" s="894"/>
      <c r="AW33" s="894"/>
      <c r="AX33" s="894"/>
      <c r="AY33" s="894"/>
      <c r="AZ33" s="895" t="s">
        <v>590</v>
      </c>
      <c r="BA33" s="895"/>
      <c r="BB33" s="895"/>
      <c r="BC33" s="895"/>
      <c r="BD33" s="895"/>
      <c r="BE33" s="896" t="s">
        <v>416</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2">
      <c r="A34" s="238">
        <v>7</v>
      </c>
      <c r="B34" s="844" t="s">
        <v>418</v>
      </c>
      <c r="C34" s="845"/>
      <c r="D34" s="845"/>
      <c r="E34" s="845"/>
      <c r="F34" s="845"/>
      <c r="G34" s="845"/>
      <c r="H34" s="845"/>
      <c r="I34" s="845"/>
      <c r="J34" s="845"/>
      <c r="K34" s="845"/>
      <c r="L34" s="845"/>
      <c r="M34" s="845"/>
      <c r="N34" s="845"/>
      <c r="O34" s="845"/>
      <c r="P34" s="846"/>
      <c r="Q34" s="847">
        <v>51</v>
      </c>
      <c r="R34" s="848"/>
      <c r="S34" s="848"/>
      <c r="T34" s="848"/>
      <c r="U34" s="848"/>
      <c r="V34" s="848">
        <v>38</v>
      </c>
      <c r="W34" s="848"/>
      <c r="X34" s="848"/>
      <c r="Y34" s="848"/>
      <c r="Z34" s="848"/>
      <c r="AA34" s="848">
        <v>13</v>
      </c>
      <c r="AB34" s="848"/>
      <c r="AC34" s="848"/>
      <c r="AD34" s="848"/>
      <c r="AE34" s="849"/>
      <c r="AF34" s="850">
        <v>13</v>
      </c>
      <c r="AG34" s="851"/>
      <c r="AH34" s="851"/>
      <c r="AI34" s="851"/>
      <c r="AJ34" s="852"/>
      <c r="AK34" s="898">
        <v>5</v>
      </c>
      <c r="AL34" s="894"/>
      <c r="AM34" s="894"/>
      <c r="AN34" s="894"/>
      <c r="AO34" s="894"/>
      <c r="AP34" s="894">
        <v>173</v>
      </c>
      <c r="AQ34" s="894"/>
      <c r="AR34" s="894"/>
      <c r="AS34" s="894"/>
      <c r="AT34" s="894"/>
      <c r="AU34" s="894">
        <v>122</v>
      </c>
      <c r="AV34" s="894"/>
      <c r="AW34" s="894"/>
      <c r="AX34" s="894"/>
      <c r="AY34" s="894"/>
      <c r="AZ34" s="895" t="s">
        <v>590</v>
      </c>
      <c r="BA34" s="895"/>
      <c r="BB34" s="895"/>
      <c r="BC34" s="895"/>
      <c r="BD34" s="895"/>
      <c r="BE34" s="896" t="s">
        <v>416</v>
      </c>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2">
      <c r="A35" s="238">
        <v>8</v>
      </c>
      <c r="B35" s="844" t="s">
        <v>419</v>
      </c>
      <c r="C35" s="845"/>
      <c r="D35" s="845"/>
      <c r="E35" s="845"/>
      <c r="F35" s="845"/>
      <c r="G35" s="845"/>
      <c r="H35" s="845"/>
      <c r="I35" s="845"/>
      <c r="J35" s="845"/>
      <c r="K35" s="845"/>
      <c r="L35" s="845"/>
      <c r="M35" s="845"/>
      <c r="N35" s="845"/>
      <c r="O35" s="845"/>
      <c r="P35" s="846"/>
      <c r="Q35" s="847">
        <v>1</v>
      </c>
      <c r="R35" s="848"/>
      <c r="S35" s="848"/>
      <c r="T35" s="848"/>
      <c r="U35" s="848"/>
      <c r="V35" s="848">
        <v>1</v>
      </c>
      <c r="W35" s="848"/>
      <c r="X35" s="848"/>
      <c r="Y35" s="848"/>
      <c r="Z35" s="848"/>
      <c r="AA35" s="848" t="s">
        <v>590</v>
      </c>
      <c r="AB35" s="848"/>
      <c r="AC35" s="848"/>
      <c r="AD35" s="848"/>
      <c r="AE35" s="849"/>
      <c r="AF35" s="850">
        <v>21</v>
      </c>
      <c r="AG35" s="851"/>
      <c r="AH35" s="851"/>
      <c r="AI35" s="851"/>
      <c r="AJ35" s="852"/>
      <c r="AK35" s="898" t="s">
        <v>590</v>
      </c>
      <c r="AL35" s="894"/>
      <c r="AM35" s="894"/>
      <c r="AN35" s="894"/>
      <c r="AO35" s="894"/>
      <c r="AP35" s="894">
        <v>5</v>
      </c>
      <c r="AQ35" s="894"/>
      <c r="AR35" s="894"/>
      <c r="AS35" s="894"/>
      <c r="AT35" s="894"/>
      <c r="AU35" s="894" t="s">
        <v>590</v>
      </c>
      <c r="AV35" s="894"/>
      <c r="AW35" s="894"/>
      <c r="AX35" s="894"/>
      <c r="AY35" s="894"/>
      <c r="AZ35" s="895" t="s">
        <v>590</v>
      </c>
      <c r="BA35" s="895"/>
      <c r="BB35" s="895"/>
      <c r="BC35" s="895"/>
      <c r="BD35" s="895"/>
      <c r="BE35" s="896" t="s">
        <v>420</v>
      </c>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2">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2">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2">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2">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2">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2">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2">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2">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2">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2">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2">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2">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2">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2">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2">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2">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2">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2">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2">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2">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2">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2">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2">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2">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2">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5">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2">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421</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5">
      <c r="A63" s="236" t="s">
        <v>397</v>
      </c>
      <c r="B63" s="853" t="s">
        <v>422</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106</v>
      </c>
      <c r="AG63" s="908"/>
      <c r="AH63" s="908"/>
      <c r="AI63" s="908"/>
      <c r="AJ63" s="909"/>
      <c r="AK63" s="910"/>
      <c r="AL63" s="905"/>
      <c r="AM63" s="905"/>
      <c r="AN63" s="905"/>
      <c r="AO63" s="905"/>
      <c r="AP63" s="908">
        <v>1776</v>
      </c>
      <c r="AQ63" s="908"/>
      <c r="AR63" s="908"/>
      <c r="AS63" s="908"/>
      <c r="AT63" s="908"/>
      <c r="AU63" s="908">
        <v>1420</v>
      </c>
      <c r="AV63" s="908"/>
      <c r="AW63" s="908"/>
      <c r="AX63" s="908"/>
      <c r="AY63" s="908"/>
      <c r="AZ63" s="912"/>
      <c r="BA63" s="912"/>
      <c r="BB63" s="912"/>
      <c r="BC63" s="912"/>
      <c r="BD63" s="912"/>
      <c r="BE63" s="913"/>
      <c r="BF63" s="913"/>
      <c r="BG63" s="913"/>
      <c r="BH63" s="913"/>
      <c r="BI63" s="914"/>
      <c r="BJ63" s="915" t="s">
        <v>413</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5">
      <c r="A65" s="228" t="s">
        <v>423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2">
      <c r="A66" s="791" t="s">
        <v>424</v>
      </c>
      <c r="B66" s="792"/>
      <c r="C66" s="792"/>
      <c r="D66" s="792"/>
      <c r="E66" s="792"/>
      <c r="F66" s="792"/>
      <c r="G66" s="792"/>
      <c r="H66" s="792"/>
      <c r="I66" s="792"/>
      <c r="J66" s="792"/>
      <c r="K66" s="792"/>
      <c r="L66" s="792"/>
      <c r="M66" s="792"/>
      <c r="N66" s="792"/>
      <c r="O66" s="792"/>
      <c r="P66" s="793"/>
      <c r="Q66" s="797" t="s">
        <v>425</v>
      </c>
      <c r="R66" s="798"/>
      <c r="S66" s="798"/>
      <c r="T66" s="798"/>
      <c r="U66" s="799"/>
      <c r="V66" s="797" t="s">
        <v>426</v>
      </c>
      <c r="W66" s="798"/>
      <c r="X66" s="798"/>
      <c r="Y66" s="798"/>
      <c r="Z66" s="799"/>
      <c r="AA66" s="797" t="s">
        <v>403</v>
      </c>
      <c r="AB66" s="798"/>
      <c r="AC66" s="798"/>
      <c r="AD66" s="798"/>
      <c r="AE66" s="799"/>
      <c r="AF66" s="918" t="s">
        <v>427</v>
      </c>
      <c r="AG66" s="879"/>
      <c r="AH66" s="879"/>
      <c r="AI66" s="879"/>
      <c r="AJ66" s="919"/>
      <c r="AK66" s="797" t="s">
        <v>428</v>
      </c>
      <c r="AL66" s="792"/>
      <c r="AM66" s="792"/>
      <c r="AN66" s="792"/>
      <c r="AO66" s="793"/>
      <c r="AP66" s="797" t="s">
        <v>429</v>
      </c>
      <c r="AQ66" s="798"/>
      <c r="AR66" s="798"/>
      <c r="AS66" s="798"/>
      <c r="AT66" s="799"/>
      <c r="AU66" s="797" t="s">
        <v>430</v>
      </c>
      <c r="AV66" s="798"/>
      <c r="AW66" s="798"/>
      <c r="AX66" s="798"/>
      <c r="AY66" s="799"/>
      <c r="AZ66" s="797" t="s">
        <v>384</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2">
      <c r="A68" s="232">
        <v>1</v>
      </c>
      <c r="B68" s="933" t="s">
        <v>591</v>
      </c>
      <c r="C68" s="934"/>
      <c r="D68" s="934"/>
      <c r="E68" s="934"/>
      <c r="F68" s="934"/>
      <c r="G68" s="934"/>
      <c r="H68" s="934"/>
      <c r="I68" s="934"/>
      <c r="J68" s="934"/>
      <c r="K68" s="934"/>
      <c r="L68" s="934"/>
      <c r="M68" s="934"/>
      <c r="N68" s="934"/>
      <c r="O68" s="934"/>
      <c r="P68" s="935"/>
      <c r="Q68" s="936">
        <v>1889</v>
      </c>
      <c r="R68" s="930"/>
      <c r="S68" s="930"/>
      <c r="T68" s="930"/>
      <c r="U68" s="930"/>
      <c r="V68" s="930">
        <v>1869</v>
      </c>
      <c r="W68" s="930"/>
      <c r="X68" s="930"/>
      <c r="Y68" s="930"/>
      <c r="Z68" s="930"/>
      <c r="AA68" s="930">
        <v>20</v>
      </c>
      <c r="AB68" s="930"/>
      <c r="AC68" s="930"/>
      <c r="AD68" s="930"/>
      <c r="AE68" s="930"/>
      <c r="AF68" s="930">
        <v>20</v>
      </c>
      <c r="AG68" s="930"/>
      <c r="AH68" s="930"/>
      <c r="AI68" s="930"/>
      <c r="AJ68" s="930"/>
      <c r="AK68" s="930" t="s">
        <v>596</v>
      </c>
      <c r="AL68" s="930"/>
      <c r="AM68" s="930"/>
      <c r="AN68" s="930"/>
      <c r="AO68" s="930"/>
      <c r="AP68" s="930" t="s">
        <v>596</v>
      </c>
      <c r="AQ68" s="930"/>
      <c r="AR68" s="930"/>
      <c r="AS68" s="930"/>
      <c r="AT68" s="930"/>
      <c r="AU68" s="930" t="s">
        <v>596</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2">
      <c r="A69" s="234">
        <v>2</v>
      </c>
      <c r="B69" s="941" t="s">
        <v>592</v>
      </c>
      <c r="C69" s="938"/>
      <c r="D69" s="938"/>
      <c r="E69" s="938"/>
      <c r="F69" s="938"/>
      <c r="G69" s="938"/>
      <c r="H69" s="938"/>
      <c r="I69" s="938"/>
      <c r="J69" s="938"/>
      <c r="K69" s="938"/>
      <c r="L69" s="938"/>
      <c r="M69" s="938"/>
      <c r="N69" s="938"/>
      <c r="O69" s="938"/>
      <c r="P69" s="939"/>
      <c r="Q69" s="940">
        <v>16496</v>
      </c>
      <c r="R69" s="894"/>
      <c r="S69" s="894"/>
      <c r="T69" s="894"/>
      <c r="U69" s="894"/>
      <c r="V69" s="894">
        <v>16421</v>
      </c>
      <c r="W69" s="894"/>
      <c r="X69" s="894"/>
      <c r="Y69" s="894"/>
      <c r="Z69" s="894"/>
      <c r="AA69" s="894">
        <v>75</v>
      </c>
      <c r="AB69" s="894"/>
      <c r="AC69" s="894"/>
      <c r="AD69" s="894"/>
      <c r="AE69" s="894"/>
      <c r="AF69" s="894">
        <v>66</v>
      </c>
      <c r="AG69" s="894"/>
      <c r="AH69" s="894"/>
      <c r="AI69" s="894"/>
      <c r="AJ69" s="894"/>
      <c r="AK69" s="894">
        <v>44</v>
      </c>
      <c r="AL69" s="894"/>
      <c r="AM69" s="894"/>
      <c r="AN69" s="894"/>
      <c r="AO69" s="894"/>
      <c r="AP69" s="894" t="s">
        <v>596</v>
      </c>
      <c r="AQ69" s="894"/>
      <c r="AR69" s="894"/>
      <c r="AS69" s="894"/>
      <c r="AT69" s="894"/>
      <c r="AU69" s="894" t="s">
        <v>596</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34.5" customHeight="1" x14ac:dyDescent="0.2">
      <c r="A70" s="234">
        <v>3</v>
      </c>
      <c r="B70" s="937" t="s">
        <v>593</v>
      </c>
      <c r="C70" s="938"/>
      <c r="D70" s="938"/>
      <c r="E70" s="938"/>
      <c r="F70" s="938"/>
      <c r="G70" s="938"/>
      <c r="H70" s="938"/>
      <c r="I70" s="938"/>
      <c r="J70" s="938"/>
      <c r="K70" s="938"/>
      <c r="L70" s="938"/>
      <c r="M70" s="938"/>
      <c r="N70" s="938"/>
      <c r="O70" s="938"/>
      <c r="P70" s="939"/>
      <c r="Q70" s="940">
        <v>3</v>
      </c>
      <c r="R70" s="894"/>
      <c r="S70" s="894"/>
      <c r="T70" s="894"/>
      <c r="U70" s="894"/>
      <c r="V70" s="894">
        <v>2</v>
      </c>
      <c r="W70" s="894"/>
      <c r="X70" s="894"/>
      <c r="Y70" s="894"/>
      <c r="Z70" s="894"/>
      <c r="AA70" s="894">
        <v>0</v>
      </c>
      <c r="AB70" s="894"/>
      <c r="AC70" s="894"/>
      <c r="AD70" s="894"/>
      <c r="AE70" s="894"/>
      <c r="AF70" s="894">
        <v>0</v>
      </c>
      <c r="AG70" s="894"/>
      <c r="AH70" s="894"/>
      <c r="AI70" s="894"/>
      <c r="AJ70" s="894"/>
      <c r="AK70" s="894" t="s">
        <v>596</v>
      </c>
      <c r="AL70" s="894"/>
      <c r="AM70" s="894"/>
      <c r="AN70" s="894"/>
      <c r="AO70" s="894"/>
      <c r="AP70" s="894" t="s">
        <v>596</v>
      </c>
      <c r="AQ70" s="894"/>
      <c r="AR70" s="894"/>
      <c r="AS70" s="894"/>
      <c r="AT70" s="894"/>
      <c r="AU70" s="894" t="s">
        <v>596</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2">
      <c r="A71" s="234">
        <v>4</v>
      </c>
      <c r="B71" s="941" t="s">
        <v>594</v>
      </c>
      <c r="C71" s="938"/>
      <c r="D71" s="938"/>
      <c r="E71" s="938"/>
      <c r="F71" s="938"/>
      <c r="G71" s="938"/>
      <c r="H71" s="938"/>
      <c r="I71" s="938"/>
      <c r="J71" s="938"/>
      <c r="K71" s="938"/>
      <c r="L71" s="938"/>
      <c r="M71" s="938"/>
      <c r="N71" s="938"/>
      <c r="O71" s="938"/>
      <c r="P71" s="939"/>
      <c r="Q71" s="940">
        <v>121</v>
      </c>
      <c r="R71" s="894"/>
      <c r="S71" s="894"/>
      <c r="T71" s="894"/>
      <c r="U71" s="894"/>
      <c r="V71" s="894">
        <v>119</v>
      </c>
      <c r="W71" s="894"/>
      <c r="X71" s="894"/>
      <c r="Y71" s="894"/>
      <c r="Z71" s="894"/>
      <c r="AA71" s="894">
        <v>2</v>
      </c>
      <c r="AB71" s="894"/>
      <c r="AC71" s="894"/>
      <c r="AD71" s="894"/>
      <c r="AE71" s="894"/>
      <c r="AF71" s="894">
        <v>2</v>
      </c>
      <c r="AG71" s="894"/>
      <c r="AH71" s="894"/>
      <c r="AI71" s="894"/>
      <c r="AJ71" s="894"/>
      <c r="AK71" s="894">
        <v>49</v>
      </c>
      <c r="AL71" s="894"/>
      <c r="AM71" s="894"/>
      <c r="AN71" s="894"/>
      <c r="AO71" s="894"/>
      <c r="AP71" s="894" t="s">
        <v>596</v>
      </c>
      <c r="AQ71" s="894"/>
      <c r="AR71" s="894"/>
      <c r="AS71" s="894"/>
      <c r="AT71" s="894"/>
      <c r="AU71" s="894" t="s">
        <v>596</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2">
      <c r="A72" s="234">
        <v>5</v>
      </c>
      <c r="B72" s="941" t="s">
        <v>595</v>
      </c>
      <c r="C72" s="938"/>
      <c r="D72" s="938"/>
      <c r="E72" s="938"/>
      <c r="F72" s="938"/>
      <c r="G72" s="938"/>
      <c r="H72" s="938"/>
      <c r="I72" s="938"/>
      <c r="J72" s="938"/>
      <c r="K72" s="938"/>
      <c r="L72" s="938"/>
      <c r="M72" s="938"/>
      <c r="N72" s="938"/>
      <c r="O72" s="938"/>
      <c r="P72" s="939"/>
      <c r="Q72" s="940">
        <v>86783</v>
      </c>
      <c r="R72" s="894"/>
      <c r="S72" s="894"/>
      <c r="T72" s="894"/>
      <c r="U72" s="894"/>
      <c r="V72" s="894">
        <v>84421</v>
      </c>
      <c r="W72" s="894"/>
      <c r="X72" s="894"/>
      <c r="Y72" s="894"/>
      <c r="Z72" s="894"/>
      <c r="AA72" s="894">
        <v>2362</v>
      </c>
      <c r="AB72" s="894"/>
      <c r="AC72" s="894"/>
      <c r="AD72" s="894"/>
      <c r="AE72" s="894"/>
      <c r="AF72" s="894">
        <v>2362</v>
      </c>
      <c r="AG72" s="894"/>
      <c r="AH72" s="894"/>
      <c r="AI72" s="894"/>
      <c r="AJ72" s="894"/>
      <c r="AK72" s="894">
        <v>754</v>
      </c>
      <c r="AL72" s="894"/>
      <c r="AM72" s="894"/>
      <c r="AN72" s="894"/>
      <c r="AO72" s="894"/>
      <c r="AP72" s="894" t="s">
        <v>596</v>
      </c>
      <c r="AQ72" s="894"/>
      <c r="AR72" s="894"/>
      <c r="AS72" s="894"/>
      <c r="AT72" s="894"/>
      <c r="AU72" s="894" t="s">
        <v>596</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2">
      <c r="A73" s="234">
        <v>6</v>
      </c>
      <c r="B73" s="941"/>
      <c r="C73" s="938"/>
      <c r="D73" s="938"/>
      <c r="E73" s="938"/>
      <c r="F73" s="938"/>
      <c r="G73" s="938"/>
      <c r="H73" s="938"/>
      <c r="I73" s="938"/>
      <c r="J73" s="938"/>
      <c r="K73" s="938"/>
      <c r="L73" s="938"/>
      <c r="M73" s="938"/>
      <c r="N73" s="938"/>
      <c r="O73" s="938"/>
      <c r="P73" s="939"/>
      <c r="Q73" s="940"/>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2">
      <c r="A74" s="234">
        <v>7</v>
      </c>
      <c r="B74" s="941"/>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2">
      <c r="A75" s="234">
        <v>8</v>
      </c>
      <c r="B75" s="941"/>
      <c r="C75" s="938"/>
      <c r="D75" s="938"/>
      <c r="E75" s="938"/>
      <c r="F75" s="938"/>
      <c r="G75" s="938"/>
      <c r="H75" s="938"/>
      <c r="I75" s="938"/>
      <c r="J75" s="938"/>
      <c r="K75" s="938"/>
      <c r="L75" s="938"/>
      <c r="M75" s="938"/>
      <c r="N75" s="938"/>
      <c r="O75" s="938"/>
      <c r="P75" s="939"/>
      <c r="Q75" s="942"/>
      <c r="R75" s="943"/>
      <c r="S75" s="943"/>
      <c r="T75" s="943"/>
      <c r="U75" s="898"/>
      <c r="V75" s="944"/>
      <c r="W75" s="943"/>
      <c r="X75" s="943"/>
      <c r="Y75" s="943"/>
      <c r="Z75" s="898"/>
      <c r="AA75" s="944"/>
      <c r="AB75" s="943"/>
      <c r="AC75" s="943"/>
      <c r="AD75" s="943"/>
      <c r="AE75" s="898"/>
      <c r="AF75" s="944"/>
      <c r="AG75" s="943"/>
      <c r="AH75" s="943"/>
      <c r="AI75" s="943"/>
      <c r="AJ75" s="898"/>
      <c r="AK75" s="944"/>
      <c r="AL75" s="943"/>
      <c r="AM75" s="943"/>
      <c r="AN75" s="943"/>
      <c r="AO75" s="898"/>
      <c r="AP75" s="944"/>
      <c r="AQ75" s="943"/>
      <c r="AR75" s="943"/>
      <c r="AS75" s="943"/>
      <c r="AT75" s="898"/>
      <c r="AU75" s="944"/>
      <c r="AV75" s="943"/>
      <c r="AW75" s="943"/>
      <c r="AX75" s="943"/>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2">
      <c r="A76" s="234">
        <v>9</v>
      </c>
      <c r="B76" s="941"/>
      <c r="C76" s="938"/>
      <c r="D76" s="938"/>
      <c r="E76" s="938"/>
      <c r="F76" s="938"/>
      <c r="G76" s="938"/>
      <c r="H76" s="938"/>
      <c r="I76" s="938"/>
      <c r="J76" s="938"/>
      <c r="K76" s="938"/>
      <c r="L76" s="938"/>
      <c r="M76" s="938"/>
      <c r="N76" s="938"/>
      <c r="O76" s="938"/>
      <c r="P76" s="939"/>
      <c r="Q76" s="942"/>
      <c r="R76" s="943"/>
      <c r="S76" s="943"/>
      <c r="T76" s="943"/>
      <c r="U76" s="898"/>
      <c r="V76" s="944"/>
      <c r="W76" s="943"/>
      <c r="X76" s="943"/>
      <c r="Y76" s="943"/>
      <c r="Z76" s="898"/>
      <c r="AA76" s="944"/>
      <c r="AB76" s="943"/>
      <c r="AC76" s="943"/>
      <c r="AD76" s="943"/>
      <c r="AE76" s="898"/>
      <c r="AF76" s="944"/>
      <c r="AG76" s="943"/>
      <c r="AH76" s="943"/>
      <c r="AI76" s="943"/>
      <c r="AJ76" s="898"/>
      <c r="AK76" s="944"/>
      <c r="AL76" s="943"/>
      <c r="AM76" s="943"/>
      <c r="AN76" s="943"/>
      <c r="AO76" s="898"/>
      <c r="AP76" s="944"/>
      <c r="AQ76" s="943"/>
      <c r="AR76" s="943"/>
      <c r="AS76" s="943"/>
      <c r="AT76" s="898"/>
      <c r="AU76" s="944"/>
      <c r="AV76" s="943"/>
      <c r="AW76" s="943"/>
      <c r="AX76" s="943"/>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2">
      <c r="A77" s="234">
        <v>10</v>
      </c>
      <c r="B77" s="941"/>
      <c r="C77" s="938"/>
      <c r="D77" s="938"/>
      <c r="E77" s="938"/>
      <c r="F77" s="938"/>
      <c r="G77" s="938"/>
      <c r="H77" s="938"/>
      <c r="I77" s="938"/>
      <c r="J77" s="938"/>
      <c r="K77" s="938"/>
      <c r="L77" s="938"/>
      <c r="M77" s="938"/>
      <c r="N77" s="938"/>
      <c r="O77" s="938"/>
      <c r="P77" s="939"/>
      <c r="Q77" s="942"/>
      <c r="R77" s="943"/>
      <c r="S77" s="943"/>
      <c r="T77" s="943"/>
      <c r="U77" s="898"/>
      <c r="V77" s="944"/>
      <c r="W77" s="943"/>
      <c r="X77" s="943"/>
      <c r="Y77" s="943"/>
      <c r="Z77" s="898"/>
      <c r="AA77" s="944"/>
      <c r="AB77" s="943"/>
      <c r="AC77" s="943"/>
      <c r="AD77" s="943"/>
      <c r="AE77" s="898"/>
      <c r="AF77" s="944"/>
      <c r="AG77" s="943"/>
      <c r="AH77" s="943"/>
      <c r="AI77" s="943"/>
      <c r="AJ77" s="898"/>
      <c r="AK77" s="944"/>
      <c r="AL77" s="943"/>
      <c r="AM77" s="943"/>
      <c r="AN77" s="943"/>
      <c r="AO77" s="898"/>
      <c r="AP77" s="944"/>
      <c r="AQ77" s="943"/>
      <c r="AR77" s="943"/>
      <c r="AS77" s="943"/>
      <c r="AT77" s="898"/>
      <c r="AU77" s="944"/>
      <c r="AV77" s="943"/>
      <c r="AW77" s="943"/>
      <c r="AX77" s="943"/>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2">
      <c r="A78" s="234">
        <v>11</v>
      </c>
      <c r="B78" s="941"/>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2">
      <c r="A79" s="234">
        <v>12</v>
      </c>
      <c r="B79" s="941"/>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2">
      <c r="A80" s="234">
        <v>13</v>
      </c>
      <c r="B80" s="941"/>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2">
      <c r="A81" s="234">
        <v>14</v>
      </c>
      <c r="B81" s="941"/>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2">
      <c r="A82" s="234">
        <v>15</v>
      </c>
      <c r="B82" s="941"/>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2">
      <c r="A83" s="234">
        <v>16</v>
      </c>
      <c r="B83" s="941"/>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2">
      <c r="A84" s="234">
        <v>17</v>
      </c>
      <c r="B84" s="941"/>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2">
      <c r="A85" s="234">
        <v>18</v>
      </c>
      <c r="B85" s="941"/>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2">
      <c r="A86" s="234">
        <v>19</v>
      </c>
      <c r="B86" s="941"/>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2">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5">
      <c r="A88" s="236" t="s">
        <v>397</v>
      </c>
      <c r="B88" s="853" t="s">
        <v>431</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2450</v>
      </c>
      <c r="AG88" s="908"/>
      <c r="AH88" s="908"/>
      <c r="AI88" s="908"/>
      <c r="AJ88" s="908"/>
      <c r="AK88" s="905"/>
      <c r="AL88" s="905"/>
      <c r="AM88" s="905"/>
      <c r="AN88" s="905"/>
      <c r="AO88" s="905"/>
      <c r="AP88" s="908" t="s">
        <v>596</v>
      </c>
      <c r="AQ88" s="908"/>
      <c r="AR88" s="908"/>
      <c r="AS88" s="908"/>
      <c r="AT88" s="908"/>
      <c r="AU88" s="908" t="s">
        <v>596</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397</v>
      </c>
      <c r="BR102" s="853" t="s">
        <v>432</v>
      </c>
      <c r="BS102" s="854"/>
      <c r="BT102" s="854"/>
      <c r="BU102" s="854"/>
      <c r="BV102" s="854"/>
      <c r="BW102" s="854"/>
      <c r="BX102" s="854"/>
      <c r="BY102" s="854"/>
      <c r="BZ102" s="854"/>
      <c r="CA102" s="854"/>
      <c r="CB102" s="854"/>
      <c r="CC102" s="854"/>
      <c r="CD102" s="854"/>
      <c r="CE102" s="854"/>
      <c r="CF102" s="854"/>
      <c r="CG102" s="855"/>
      <c r="CH102" s="952"/>
      <c r="CI102" s="953"/>
      <c r="CJ102" s="953"/>
      <c r="CK102" s="953"/>
      <c r="CL102" s="954"/>
      <c r="CM102" s="952"/>
      <c r="CN102" s="953"/>
      <c r="CO102" s="953"/>
      <c r="CP102" s="953"/>
      <c r="CQ102" s="954"/>
      <c r="CR102" s="955"/>
      <c r="CS102" s="916"/>
      <c r="CT102" s="916"/>
      <c r="CU102" s="916"/>
      <c r="CV102" s="956"/>
      <c r="CW102" s="955"/>
      <c r="CX102" s="916"/>
      <c r="CY102" s="916"/>
      <c r="CZ102" s="916"/>
      <c r="DA102" s="956"/>
      <c r="DB102" s="955"/>
      <c r="DC102" s="916"/>
      <c r="DD102" s="916"/>
      <c r="DE102" s="916"/>
      <c r="DF102" s="956"/>
      <c r="DG102" s="955"/>
      <c r="DH102" s="916"/>
      <c r="DI102" s="916"/>
      <c r="DJ102" s="916"/>
      <c r="DK102" s="956"/>
      <c r="DL102" s="955"/>
      <c r="DM102" s="916"/>
      <c r="DN102" s="916"/>
      <c r="DO102" s="916"/>
      <c r="DP102" s="956"/>
      <c r="DQ102" s="955"/>
      <c r="DR102" s="916"/>
      <c r="DS102" s="916"/>
      <c r="DT102" s="916"/>
      <c r="DU102" s="956"/>
      <c r="DV102" s="853"/>
      <c r="DW102" s="854"/>
      <c r="DX102" s="854"/>
      <c r="DY102" s="854"/>
      <c r="DZ102" s="979"/>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433</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434</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435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2" t="s">
        <v>437</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438</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2">
      <c r="A109" s="977" t="s">
        <v>439</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440</v>
      </c>
      <c r="AB109" s="958"/>
      <c r="AC109" s="958"/>
      <c r="AD109" s="958"/>
      <c r="AE109" s="959"/>
      <c r="AF109" s="957" t="s">
        <v>441</v>
      </c>
      <c r="AG109" s="958"/>
      <c r="AH109" s="958"/>
      <c r="AI109" s="958"/>
      <c r="AJ109" s="959"/>
      <c r="AK109" s="957" t="s">
        <v>311</v>
      </c>
      <c r="AL109" s="958"/>
      <c r="AM109" s="958"/>
      <c r="AN109" s="958"/>
      <c r="AO109" s="959"/>
      <c r="AP109" s="957" t="s">
        <v>442</v>
      </c>
      <c r="AQ109" s="958"/>
      <c r="AR109" s="958"/>
      <c r="AS109" s="958"/>
      <c r="AT109" s="960"/>
      <c r="AU109" s="977" t="s">
        <v>439</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440</v>
      </c>
      <c r="BR109" s="958"/>
      <c r="BS109" s="958"/>
      <c r="BT109" s="958"/>
      <c r="BU109" s="959"/>
      <c r="BV109" s="957" t="s">
        <v>441</v>
      </c>
      <c r="BW109" s="958"/>
      <c r="BX109" s="958"/>
      <c r="BY109" s="958"/>
      <c r="BZ109" s="959"/>
      <c r="CA109" s="957" t="s">
        <v>311</v>
      </c>
      <c r="CB109" s="958"/>
      <c r="CC109" s="958"/>
      <c r="CD109" s="958"/>
      <c r="CE109" s="959"/>
      <c r="CF109" s="978" t="s">
        <v>442</v>
      </c>
      <c r="CG109" s="978"/>
      <c r="CH109" s="978"/>
      <c r="CI109" s="978"/>
      <c r="CJ109" s="978"/>
      <c r="CK109" s="957" t="s">
        <v>443</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440</v>
      </c>
      <c r="DH109" s="958"/>
      <c r="DI109" s="958"/>
      <c r="DJ109" s="958"/>
      <c r="DK109" s="959"/>
      <c r="DL109" s="957" t="s">
        <v>441</v>
      </c>
      <c r="DM109" s="958"/>
      <c r="DN109" s="958"/>
      <c r="DO109" s="958"/>
      <c r="DP109" s="959"/>
      <c r="DQ109" s="957" t="s">
        <v>311</v>
      </c>
      <c r="DR109" s="958"/>
      <c r="DS109" s="958"/>
      <c r="DT109" s="958"/>
      <c r="DU109" s="959"/>
      <c r="DV109" s="957" t="s">
        <v>442</v>
      </c>
      <c r="DW109" s="958"/>
      <c r="DX109" s="958"/>
      <c r="DY109" s="958"/>
      <c r="DZ109" s="960"/>
    </row>
    <row r="110" spans="1:131" s="226" customFormat="1" ht="26.25" customHeight="1" x14ac:dyDescent="0.2">
      <c r="A110" s="961" t="s">
        <v>444</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351272</v>
      </c>
      <c r="AB110" s="965"/>
      <c r="AC110" s="965"/>
      <c r="AD110" s="965"/>
      <c r="AE110" s="966"/>
      <c r="AF110" s="967">
        <v>334218</v>
      </c>
      <c r="AG110" s="965"/>
      <c r="AH110" s="965"/>
      <c r="AI110" s="965"/>
      <c r="AJ110" s="966"/>
      <c r="AK110" s="967">
        <v>398068</v>
      </c>
      <c r="AL110" s="965"/>
      <c r="AM110" s="965"/>
      <c r="AN110" s="965"/>
      <c r="AO110" s="966"/>
      <c r="AP110" s="968">
        <v>19.399999999999999</v>
      </c>
      <c r="AQ110" s="969"/>
      <c r="AR110" s="969"/>
      <c r="AS110" s="969"/>
      <c r="AT110" s="970"/>
      <c r="AU110" s="971" t="s">
        <v>73</v>
      </c>
      <c r="AV110" s="972"/>
      <c r="AW110" s="972"/>
      <c r="AX110" s="972"/>
      <c r="AY110" s="972"/>
      <c r="AZ110" s="994" t="s">
        <v>445</v>
      </c>
      <c r="BA110" s="962"/>
      <c r="BB110" s="962"/>
      <c r="BC110" s="962"/>
      <c r="BD110" s="962"/>
      <c r="BE110" s="962"/>
      <c r="BF110" s="962"/>
      <c r="BG110" s="962"/>
      <c r="BH110" s="962"/>
      <c r="BI110" s="962"/>
      <c r="BJ110" s="962"/>
      <c r="BK110" s="962"/>
      <c r="BL110" s="962"/>
      <c r="BM110" s="962"/>
      <c r="BN110" s="962"/>
      <c r="BO110" s="962"/>
      <c r="BP110" s="963"/>
      <c r="BQ110" s="995">
        <v>3799860</v>
      </c>
      <c r="BR110" s="996"/>
      <c r="BS110" s="996"/>
      <c r="BT110" s="996"/>
      <c r="BU110" s="996"/>
      <c r="BV110" s="996">
        <v>4068040</v>
      </c>
      <c r="BW110" s="996"/>
      <c r="BX110" s="996"/>
      <c r="BY110" s="996"/>
      <c r="BZ110" s="996"/>
      <c r="CA110" s="996">
        <v>4196128</v>
      </c>
      <c r="CB110" s="996"/>
      <c r="CC110" s="996"/>
      <c r="CD110" s="996"/>
      <c r="CE110" s="996"/>
      <c r="CF110" s="1009">
        <v>204</v>
      </c>
      <c r="CG110" s="1010"/>
      <c r="CH110" s="1010"/>
      <c r="CI110" s="1010"/>
      <c r="CJ110" s="1010"/>
      <c r="CK110" s="1011" t="s">
        <v>446</v>
      </c>
      <c r="CL110" s="1012"/>
      <c r="CM110" s="994" t="s">
        <v>447</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448</v>
      </c>
      <c r="DH110" s="996"/>
      <c r="DI110" s="996"/>
      <c r="DJ110" s="996"/>
      <c r="DK110" s="996"/>
      <c r="DL110" s="996" t="s">
        <v>448</v>
      </c>
      <c r="DM110" s="996"/>
      <c r="DN110" s="996"/>
      <c r="DO110" s="996"/>
      <c r="DP110" s="996"/>
      <c r="DQ110" s="996" t="s">
        <v>449</v>
      </c>
      <c r="DR110" s="996"/>
      <c r="DS110" s="996"/>
      <c r="DT110" s="996"/>
      <c r="DU110" s="996"/>
      <c r="DV110" s="997" t="s">
        <v>448</v>
      </c>
      <c r="DW110" s="997"/>
      <c r="DX110" s="997"/>
      <c r="DY110" s="997"/>
      <c r="DZ110" s="998"/>
    </row>
    <row r="111" spans="1:131" s="226" customFormat="1" ht="26.25" customHeight="1" x14ac:dyDescent="0.2">
      <c r="A111" s="999" t="s">
        <v>450</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413</v>
      </c>
      <c r="AB111" s="1003"/>
      <c r="AC111" s="1003"/>
      <c r="AD111" s="1003"/>
      <c r="AE111" s="1004"/>
      <c r="AF111" s="1005" t="s">
        <v>449</v>
      </c>
      <c r="AG111" s="1003"/>
      <c r="AH111" s="1003"/>
      <c r="AI111" s="1003"/>
      <c r="AJ111" s="1004"/>
      <c r="AK111" s="1005" t="s">
        <v>413</v>
      </c>
      <c r="AL111" s="1003"/>
      <c r="AM111" s="1003"/>
      <c r="AN111" s="1003"/>
      <c r="AO111" s="1004"/>
      <c r="AP111" s="1006" t="s">
        <v>449</v>
      </c>
      <c r="AQ111" s="1007"/>
      <c r="AR111" s="1007"/>
      <c r="AS111" s="1007"/>
      <c r="AT111" s="1008"/>
      <c r="AU111" s="973"/>
      <c r="AV111" s="974"/>
      <c r="AW111" s="974"/>
      <c r="AX111" s="974"/>
      <c r="AY111" s="974"/>
      <c r="AZ111" s="987" t="s">
        <v>451</v>
      </c>
      <c r="BA111" s="988"/>
      <c r="BB111" s="988"/>
      <c r="BC111" s="988"/>
      <c r="BD111" s="988"/>
      <c r="BE111" s="988"/>
      <c r="BF111" s="988"/>
      <c r="BG111" s="988"/>
      <c r="BH111" s="988"/>
      <c r="BI111" s="988"/>
      <c r="BJ111" s="988"/>
      <c r="BK111" s="988"/>
      <c r="BL111" s="988"/>
      <c r="BM111" s="988"/>
      <c r="BN111" s="988"/>
      <c r="BO111" s="988"/>
      <c r="BP111" s="989"/>
      <c r="BQ111" s="990" t="s">
        <v>413</v>
      </c>
      <c r="BR111" s="991"/>
      <c r="BS111" s="991"/>
      <c r="BT111" s="991"/>
      <c r="BU111" s="991"/>
      <c r="BV111" s="991" t="s">
        <v>413</v>
      </c>
      <c r="BW111" s="991"/>
      <c r="BX111" s="991"/>
      <c r="BY111" s="991"/>
      <c r="BZ111" s="991"/>
      <c r="CA111" s="991" t="s">
        <v>448</v>
      </c>
      <c r="CB111" s="991"/>
      <c r="CC111" s="991"/>
      <c r="CD111" s="991"/>
      <c r="CE111" s="991"/>
      <c r="CF111" s="985" t="s">
        <v>448</v>
      </c>
      <c r="CG111" s="986"/>
      <c r="CH111" s="986"/>
      <c r="CI111" s="986"/>
      <c r="CJ111" s="986"/>
      <c r="CK111" s="1013"/>
      <c r="CL111" s="1014"/>
      <c r="CM111" s="987" t="s">
        <v>452</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413</v>
      </c>
      <c r="DH111" s="991"/>
      <c r="DI111" s="991"/>
      <c r="DJ111" s="991"/>
      <c r="DK111" s="991"/>
      <c r="DL111" s="991" t="s">
        <v>448</v>
      </c>
      <c r="DM111" s="991"/>
      <c r="DN111" s="991"/>
      <c r="DO111" s="991"/>
      <c r="DP111" s="991"/>
      <c r="DQ111" s="991" t="s">
        <v>448</v>
      </c>
      <c r="DR111" s="991"/>
      <c r="DS111" s="991"/>
      <c r="DT111" s="991"/>
      <c r="DU111" s="991"/>
      <c r="DV111" s="992" t="s">
        <v>413</v>
      </c>
      <c r="DW111" s="992"/>
      <c r="DX111" s="992"/>
      <c r="DY111" s="992"/>
      <c r="DZ111" s="993"/>
    </row>
    <row r="112" spans="1:131" s="226" customFormat="1" ht="26.25" customHeight="1" x14ac:dyDescent="0.2">
      <c r="A112" s="1017" t="s">
        <v>453</v>
      </c>
      <c r="B112" s="1018"/>
      <c r="C112" s="988" t="s">
        <v>454</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413</v>
      </c>
      <c r="AB112" s="1024"/>
      <c r="AC112" s="1024"/>
      <c r="AD112" s="1024"/>
      <c r="AE112" s="1025"/>
      <c r="AF112" s="1026" t="s">
        <v>413</v>
      </c>
      <c r="AG112" s="1024"/>
      <c r="AH112" s="1024"/>
      <c r="AI112" s="1024"/>
      <c r="AJ112" s="1025"/>
      <c r="AK112" s="1026" t="s">
        <v>413</v>
      </c>
      <c r="AL112" s="1024"/>
      <c r="AM112" s="1024"/>
      <c r="AN112" s="1024"/>
      <c r="AO112" s="1025"/>
      <c r="AP112" s="1027" t="s">
        <v>448</v>
      </c>
      <c r="AQ112" s="1028"/>
      <c r="AR112" s="1028"/>
      <c r="AS112" s="1028"/>
      <c r="AT112" s="1029"/>
      <c r="AU112" s="973"/>
      <c r="AV112" s="974"/>
      <c r="AW112" s="974"/>
      <c r="AX112" s="974"/>
      <c r="AY112" s="974"/>
      <c r="AZ112" s="987" t="s">
        <v>455</v>
      </c>
      <c r="BA112" s="988"/>
      <c r="BB112" s="988"/>
      <c r="BC112" s="988"/>
      <c r="BD112" s="988"/>
      <c r="BE112" s="988"/>
      <c r="BF112" s="988"/>
      <c r="BG112" s="988"/>
      <c r="BH112" s="988"/>
      <c r="BI112" s="988"/>
      <c r="BJ112" s="988"/>
      <c r="BK112" s="988"/>
      <c r="BL112" s="988"/>
      <c r="BM112" s="988"/>
      <c r="BN112" s="988"/>
      <c r="BO112" s="988"/>
      <c r="BP112" s="989"/>
      <c r="BQ112" s="990">
        <v>1482749</v>
      </c>
      <c r="BR112" s="991"/>
      <c r="BS112" s="991"/>
      <c r="BT112" s="991"/>
      <c r="BU112" s="991"/>
      <c r="BV112" s="991">
        <v>1603986</v>
      </c>
      <c r="BW112" s="991"/>
      <c r="BX112" s="991"/>
      <c r="BY112" s="991"/>
      <c r="BZ112" s="991"/>
      <c r="CA112" s="991">
        <v>1529126</v>
      </c>
      <c r="CB112" s="991"/>
      <c r="CC112" s="991"/>
      <c r="CD112" s="991"/>
      <c r="CE112" s="991"/>
      <c r="CF112" s="985">
        <v>74.400000000000006</v>
      </c>
      <c r="CG112" s="986"/>
      <c r="CH112" s="986"/>
      <c r="CI112" s="986"/>
      <c r="CJ112" s="986"/>
      <c r="CK112" s="1013"/>
      <c r="CL112" s="1014"/>
      <c r="CM112" s="987" t="s">
        <v>456</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413</v>
      </c>
      <c r="DH112" s="991"/>
      <c r="DI112" s="991"/>
      <c r="DJ112" s="991"/>
      <c r="DK112" s="991"/>
      <c r="DL112" s="991" t="s">
        <v>413</v>
      </c>
      <c r="DM112" s="991"/>
      <c r="DN112" s="991"/>
      <c r="DO112" s="991"/>
      <c r="DP112" s="991"/>
      <c r="DQ112" s="991" t="s">
        <v>448</v>
      </c>
      <c r="DR112" s="991"/>
      <c r="DS112" s="991"/>
      <c r="DT112" s="991"/>
      <c r="DU112" s="991"/>
      <c r="DV112" s="992" t="s">
        <v>413</v>
      </c>
      <c r="DW112" s="992"/>
      <c r="DX112" s="992"/>
      <c r="DY112" s="992"/>
      <c r="DZ112" s="993"/>
    </row>
    <row r="113" spans="1:130" s="226" customFormat="1" ht="26.25" customHeight="1" x14ac:dyDescent="0.2">
      <c r="A113" s="1019"/>
      <c r="B113" s="1020"/>
      <c r="C113" s="988" t="s">
        <v>457</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139880</v>
      </c>
      <c r="AB113" s="1003"/>
      <c r="AC113" s="1003"/>
      <c r="AD113" s="1003"/>
      <c r="AE113" s="1004"/>
      <c r="AF113" s="1005">
        <v>141746</v>
      </c>
      <c r="AG113" s="1003"/>
      <c r="AH113" s="1003"/>
      <c r="AI113" s="1003"/>
      <c r="AJ113" s="1004"/>
      <c r="AK113" s="1005">
        <v>148885</v>
      </c>
      <c r="AL113" s="1003"/>
      <c r="AM113" s="1003"/>
      <c r="AN113" s="1003"/>
      <c r="AO113" s="1004"/>
      <c r="AP113" s="1006">
        <v>7.2</v>
      </c>
      <c r="AQ113" s="1007"/>
      <c r="AR113" s="1007"/>
      <c r="AS113" s="1007"/>
      <c r="AT113" s="1008"/>
      <c r="AU113" s="973"/>
      <c r="AV113" s="974"/>
      <c r="AW113" s="974"/>
      <c r="AX113" s="974"/>
      <c r="AY113" s="974"/>
      <c r="AZ113" s="987" t="s">
        <v>458</v>
      </c>
      <c r="BA113" s="988"/>
      <c r="BB113" s="988"/>
      <c r="BC113" s="988"/>
      <c r="BD113" s="988"/>
      <c r="BE113" s="988"/>
      <c r="BF113" s="988"/>
      <c r="BG113" s="988"/>
      <c r="BH113" s="988"/>
      <c r="BI113" s="988"/>
      <c r="BJ113" s="988"/>
      <c r="BK113" s="988"/>
      <c r="BL113" s="988"/>
      <c r="BM113" s="988"/>
      <c r="BN113" s="988"/>
      <c r="BO113" s="988"/>
      <c r="BP113" s="989"/>
      <c r="BQ113" s="990">
        <v>37997</v>
      </c>
      <c r="BR113" s="991"/>
      <c r="BS113" s="991"/>
      <c r="BT113" s="991"/>
      <c r="BU113" s="991"/>
      <c r="BV113" s="991">
        <v>35900</v>
      </c>
      <c r="BW113" s="991"/>
      <c r="BX113" s="991"/>
      <c r="BY113" s="991"/>
      <c r="BZ113" s="991"/>
      <c r="CA113" s="991">
        <v>32836</v>
      </c>
      <c r="CB113" s="991"/>
      <c r="CC113" s="991"/>
      <c r="CD113" s="991"/>
      <c r="CE113" s="991"/>
      <c r="CF113" s="985">
        <v>1.6</v>
      </c>
      <c r="CG113" s="986"/>
      <c r="CH113" s="986"/>
      <c r="CI113" s="986"/>
      <c r="CJ113" s="986"/>
      <c r="CK113" s="1013"/>
      <c r="CL113" s="1014"/>
      <c r="CM113" s="987" t="s">
        <v>459</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413</v>
      </c>
      <c r="DH113" s="1024"/>
      <c r="DI113" s="1024"/>
      <c r="DJ113" s="1024"/>
      <c r="DK113" s="1025"/>
      <c r="DL113" s="1026" t="s">
        <v>413</v>
      </c>
      <c r="DM113" s="1024"/>
      <c r="DN113" s="1024"/>
      <c r="DO113" s="1024"/>
      <c r="DP113" s="1025"/>
      <c r="DQ113" s="1026" t="s">
        <v>413</v>
      </c>
      <c r="DR113" s="1024"/>
      <c r="DS113" s="1024"/>
      <c r="DT113" s="1024"/>
      <c r="DU113" s="1025"/>
      <c r="DV113" s="1027" t="s">
        <v>413</v>
      </c>
      <c r="DW113" s="1028"/>
      <c r="DX113" s="1028"/>
      <c r="DY113" s="1028"/>
      <c r="DZ113" s="1029"/>
    </row>
    <row r="114" spans="1:130" s="226" customFormat="1" ht="26.25" customHeight="1" x14ac:dyDescent="0.2">
      <c r="A114" s="1019"/>
      <c r="B114" s="1020"/>
      <c r="C114" s="988" t="s">
        <v>460</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3100</v>
      </c>
      <c r="AB114" s="1024"/>
      <c r="AC114" s="1024"/>
      <c r="AD114" s="1024"/>
      <c r="AE114" s="1025"/>
      <c r="AF114" s="1026">
        <v>3175</v>
      </c>
      <c r="AG114" s="1024"/>
      <c r="AH114" s="1024"/>
      <c r="AI114" s="1024"/>
      <c r="AJ114" s="1025"/>
      <c r="AK114" s="1026">
        <v>2839</v>
      </c>
      <c r="AL114" s="1024"/>
      <c r="AM114" s="1024"/>
      <c r="AN114" s="1024"/>
      <c r="AO114" s="1025"/>
      <c r="AP114" s="1027">
        <v>0.1</v>
      </c>
      <c r="AQ114" s="1028"/>
      <c r="AR114" s="1028"/>
      <c r="AS114" s="1028"/>
      <c r="AT114" s="1029"/>
      <c r="AU114" s="973"/>
      <c r="AV114" s="974"/>
      <c r="AW114" s="974"/>
      <c r="AX114" s="974"/>
      <c r="AY114" s="974"/>
      <c r="AZ114" s="987" t="s">
        <v>461</v>
      </c>
      <c r="BA114" s="988"/>
      <c r="BB114" s="988"/>
      <c r="BC114" s="988"/>
      <c r="BD114" s="988"/>
      <c r="BE114" s="988"/>
      <c r="BF114" s="988"/>
      <c r="BG114" s="988"/>
      <c r="BH114" s="988"/>
      <c r="BI114" s="988"/>
      <c r="BJ114" s="988"/>
      <c r="BK114" s="988"/>
      <c r="BL114" s="988"/>
      <c r="BM114" s="988"/>
      <c r="BN114" s="988"/>
      <c r="BO114" s="988"/>
      <c r="BP114" s="989"/>
      <c r="BQ114" s="990">
        <v>434624</v>
      </c>
      <c r="BR114" s="991"/>
      <c r="BS114" s="991"/>
      <c r="BT114" s="991"/>
      <c r="BU114" s="991"/>
      <c r="BV114" s="991">
        <v>430408</v>
      </c>
      <c r="BW114" s="991"/>
      <c r="BX114" s="991"/>
      <c r="BY114" s="991"/>
      <c r="BZ114" s="991"/>
      <c r="CA114" s="991">
        <v>426194</v>
      </c>
      <c r="CB114" s="991"/>
      <c r="CC114" s="991"/>
      <c r="CD114" s="991"/>
      <c r="CE114" s="991"/>
      <c r="CF114" s="985">
        <v>20.7</v>
      </c>
      <c r="CG114" s="986"/>
      <c r="CH114" s="986"/>
      <c r="CI114" s="986"/>
      <c r="CJ114" s="986"/>
      <c r="CK114" s="1013"/>
      <c r="CL114" s="1014"/>
      <c r="CM114" s="987" t="s">
        <v>462</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413</v>
      </c>
      <c r="DH114" s="1024"/>
      <c r="DI114" s="1024"/>
      <c r="DJ114" s="1024"/>
      <c r="DK114" s="1025"/>
      <c r="DL114" s="1026" t="s">
        <v>413</v>
      </c>
      <c r="DM114" s="1024"/>
      <c r="DN114" s="1024"/>
      <c r="DO114" s="1024"/>
      <c r="DP114" s="1025"/>
      <c r="DQ114" s="1026" t="s">
        <v>413</v>
      </c>
      <c r="DR114" s="1024"/>
      <c r="DS114" s="1024"/>
      <c r="DT114" s="1024"/>
      <c r="DU114" s="1025"/>
      <c r="DV114" s="1027" t="s">
        <v>413</v>
      </c>
      <c r="DW114" s="1028"/>
      <c r="DX114" s="1028"/>
      <c r="DY114" s="1028"/>
      <c r="DZ114" s="1029"/>
    </row>
    <row r="115" spans="1:130" s="226" customFormat="1" ht="26.25" customHeight="1" x14ac:dyDescent="0.2">
      <c r="A115" s="1019"/>
      <c r="B115" s="1020"/>
      <c r="C115" s="988" t="s">
        <v>463</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t="s">
        <v>413</v>
      </c>
      <c r="AB115" s="1003"/>
      <c r="AC115" s="1003"/>
      <c r="AD115" s="1003"/>
      <c r="AE115" s="1004"/>
      <c r="AF115" s="1005" t="s">
        <v>413</v>
      </c>
      <c r="AG115" s="1003"/>
      <c r="AH115" s="1003"/>
      <c r="AI115" s="1003"/>
      <c r="AJ115" s="1004"/>
      <c r="AK115" s="1005" t="s">
        <v>413</v>
      </c>
      <c r="AL115" s="1003"/>
      <c r="AM115" s="1003"/>
      <c r="AN115" s="1003"/>
      <c r="AO115" s="1004"/>
      <c r="AP115" s="1006" t="s">
        <v>413</v>
      </c>
      <c r="AQ115" s="1007"/>
      <c r="AR115" s="1007"/>
      <c r="AS115" s="1007"/>
      <c r="AT115" s="1008"/>
      <c r="AU115" s="973"/>
      <c r="AV115" s="974"/>
      <c r="AW115" s="974"/>
      <c r="AX115" s="974"/>
      <c r="AY115" s="974"/>
      <c r="AZ115" s="987" t="s">
        <v>464</v>
      </c>
      <c r="BA115" s="988"/>
      <c r="BB115" s="988"/>
      <c r="BC115" s="988"/>
      <c r="BD115" s="988"/>
      <c r="BE115" s="988"/>
      <c r="BF115" s="988"/>
      <c r="BG115" s="988"/>
      <c r="BH115" s="988"/>
      <c r="BI115" s="988"/>
      <c r="BJ115" s="988"/>
      <c r="BK115" s="988"/>
      <c r="BL115" s="988"/>
      <c r="BM115" s="988"/>
      <c r="BN115" s="988"/>
      <c r="BO115" s="988"/>
      <c r="BP115" s="989"/>
      <c r="BQ115" s="990" t="s">
        <v>413</v>
      </c>
      <c r="BR115" s="991"/>
      <c r="BS115" s="991"/>
      <c r="BT115" s="991"/>
      <c r="BU115" s="991"/>
      <c r="BV115" s="991" t="s">
        <v>413</v>
      </c>
      <c r="BW115" s="991"/>
      <c r="BX115" s="991"/>
      <c r="BY115" s="991"/>
      <c r="BZ115" s="991"/>
      <c r="CA115" s="991" t="s">
        <v>413</v>
      </c>
      <c r="CB115" s="991"/>
      <c r="CC115" s="991"/>
      <c r="CD115" s="991"/>
      <c r="CE115" s="991"/>
      <c r="CF115" s="985" t="s">
        <v>413</v>
      </c>
      <c r="CG115" s="986"/>
      <c r="CH115" s="986"/>
      <c r="CI115" s="986"/>
      <c r="CJ115" s="986"/>
      <c r="CK115" s="1013"/>
      <c r="CL115" s="1014"/>
      <c r="CM115" s="987" t="s">
        <v>465</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413</v>
      </c>
      <c r="DH115" s="1024"/>
      <c r="DI115" s="1024"/>
      <c r="DJ115" s="1024"/>
      <c r="DK115" s="1025"/>
      <c r="DL115" s="1026" t="s">
        <v>413</v>
      </c>
      <c r="DM115" s="1024"/>
      <c r="DN115" s="1024"/>
      <c r="DO115" s="1024"/>
      <c r="DP115" s="1025"/>
      <c r="DQ115" s="1026" t="s">
        <v>413</v>
      </c>
      <c r="DR115" s="1024"/>
      <c r="DS115" s="1024"/>
      <c r="DT115" s="1024"/>
      <c r="DU115" s="1025"/>
      <c r="DV115" s="1027" t="s">
        <v>413</v>
      </c>
      <c r="DW115" s="1028"/>
      <c r="DX115" s="1028"/>
      <c r="DY115" s="1028"/>
      <c r="DZ115" s="1029"/>
    </row>
    <row r="116" spans="1:130" s="226" customFormat="1" ht="26.25" customHeight="1" x14ac:dyDescent="0.2">
      <c r="A116" s="1021"/>
      <c r="B116" s="1022"/>
      <c r="C116" s="1030" t="s">
        <v>466</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v>2</v>
      </c>
      <c r="AB116" s="1024"/>
      <c r="AC116" s="1024"/>
      <c r="AD116" s="1024"/>
      <c r="AE116" s="1025"/>
      <c r="AF116" s="1026">
        <v>1</v>
      </c>
      <c r="AG116" s="1024"/>
      <c r="AH116" s="1024"/>
      <c r="AI116" s="1024"/>
      <c r="AJ116" s="1025"/>
      <c r="AK116" s="1026">
        <v>1</v>
      </c>
      <c r="AL116" s="1024"/>
      <c r="AM116" s="1024"/>
      <c r="AN116" s="1024"/>
      <c r="AO116" s="1025"/>
      <c r="AP116" s="1027">
        <v>0</v>
      </c>
      <c r="AQ116" s="1028"/>
      <c r="AR116" s="1028"/>
      <c r="AS116" s="1028"/>
      <c r="AT116" s="1029"/>
      <c r="AU116" s="973"/>
      <c r="AV116" s="974"/>
      <c r="AW116" s="974"/>
      <c r="AX116" s="974"/>
      <c r="AY116" s="974"/>
      <c r="AZ116" s="1032" t="s">
        <v>467</v>
      </c>
      <c r="BA116" s="1033"/>
      <c r="BB116" s="1033"/>
      <c r="BC116" s="1033"/>
      <c r="BD116" s="1033"/>
      <c r="BE116" s="1033"/>
      <c r="BF116" s="1033"/>
      <c r="BG116" s="1033"/>
      <c r="BH116" s="1033"/>
      <c r="BI116" s="1033"/>
      <c r="BJ116" s="1033"/>
      <c r="BK116" s="1033"/>
      <c r="BL116" s="1033"/>
      <c r="BM116" s="1033"/>
      <c r="BN116" s="1033"/>
      <c r="BO116" s="1033"/>
      <c r="BP116" s="1034"/>
      <c r="BQ116" s="990" t="s">
        <v>413</v>
      </c>
      <c r="BR116" s="991"/>
      <c r="BS116" s="991"/>
      <c r="BT116" s="991"/>
      <c r="BU116" s="991"/>
      <c r="BV116" s="991" t="s">
        <v>413</v>
      </c>
      <c r="BW116" s="991"/>
      <c r="BX116" s="991"/>
      <c r="BY116" s="991"/>
      <c r="BZ116" s="991"/>
      <c r="CA116" s="991" t="s">
        <v>413</v>
      </c>
      <c r="CB116" s="991"/>
      <c r="CC116" s="991"/>
      <c r="CD116" s="991"/>
      <c r="CE116" s="991"/>
      <c r="CF116" s="985" t="s">
        <v>413</v>
      </c>
      <c r="CG116" s="986"/>
      <c r="CH116" s="986"/>
      <c r="CI116" s="986"/>
      <c r="CJ116" s="986"/>
      <c r="CK116" s="1013"/>
      <c r="CL116" s="1014"/>
      <c r="CM116" s="987" t="s">
        <v>468</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413</v>
      </c>
      <c r="DH116" s="1024"/>
      <c r="DI116" s="1024"/>
      <c r="DJ116" s="1024"/>
      <c r="DK116" s="1025"/>
      <c r="DL116" s="1026" t="s">
        <v>413</v>
      </c>
      <c r="DM116" s="1024"/>
      <c r="DN116" s="1024"/>
      <c r="DO116" s="1024"/>
      <c r="DP116" s="1025"/>
      <c r="DQ116" s="1026" t="s">
        <v>413</v>
      </c>
      <c r="DR116" s="1024"/>
      <c r="DS116" s="1024"/>
      <c r="DT116" s="1024"/>
      <c r="DU116" s="1025"/>
      <c r="DV116" s="1027" t="s">
        <v>448</v>
      </c>
      <c r="DW116" s="1028"/>
      <c r="DX116" s="1028"/>
      <c r="DY116" s="1028"/>
      <c r="DZ116" s="1029"/>
    </row>
    <row r="117" spans="1:130" s="226" customFormat="1" ht="26.25" customHeight="1" x14ac:dyDescent="0.2">
      <c r="A117" s="977" t="s">
        <v>191</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469</v>
      </c>
      <c r="Z117" s="959"/>
      <c r="AA117" s="1043">
        <v>494254</v>
      </c>
      <c r="AB117" s="1044"/>
      <c r="AC117" s="1044"/>
      <c r="AD117" s="1044"/>
      <c r="AE117" s="1045"/>
      <c r="AF117" s="1046">
        <v>479140</v>
      </c>
      <c r="AG117" s="1044"/>
      <c r="AH117" s="1044"/>
      <c r="AI117" s="1044"/>
      <c r="AJ117" s="1045"/>
      <c r="AK117" s="1046">
        <v>549793</v>
      </c>
      <c r="AL117" s="1044"/>
      <c r="AM117" s="1044"/>
      <c r="AN117" s="1044"/>
      <c r="AO117" s="1045"/>
      <c r="AP117" s="1047"/>
      <c r="AQ117" s="1048"/>
      <c r="AR117" s="1048"/>
      <c r="AS117" s="1048"/>
      <c r="AT117" s="1049"/>
      <c r="AU117" s="973"/>
      <c r="AV117" s="974"/>
      <c r="AW117" s="974"/>
      <c r="AX117" s="974"/>
      <c r="AY117" s="974"/>
      <c r="AZ117" s="1039" t="s">
        <v>470</v>
      </c>
      <c r="BA117" s="1040"/>
      <c r="BB117" s="1040"/>
      <c r="BC117" s="1040"/>
      <c r="BD117" s="1040"/>
      <c r="BE117" s="1040"/>
      <c r="BF117" s="1040"/>
      <c r="BG117" s="1040"/>
      <c r="BH117" s="1040"/>
      <c r="BI117" s="1040"/>
      <c r="BJ117" s="1040"/>
      <c r="BK117" s="1040"/>
      <c r="BL117" s="1040"/>
      <c r="BM117" s="1040"/>
      <c r="BN117" s="1040"/>
      <c r="BO117" s="1040"/>
      <c r="BP117" s="1041"/>
      <c r="BQ117" s="990" t="s">
        <v>129</v>
      </c>
      <c r="BR117" s="991"/>
      <c r="BS117" s="991"/>
      <c r="BT117" s="991"/>
      <c r="BU117" s="991"/>
      <c r="BV117" s="991" t="s">
        <v>129</v>
      </c>
      <c r="BW117" s="991"/>
      <c r="BX117" s="991"/>
      <c r="BY117" s="991"/>
      <c r="BZ117" s="991"/>
      <c r="CA117" s="991" t="s">
        <v>129</v>
      </c>
      <c r="CB117" s="991"/>
      <c r="CC117" s="991"/>
      <c r="CD117" s="991"/>
      <c r="CE117" s="991"/>
      <c r="CF117" s="985" t="s">
        <v>413</v>
      </c>
      <c r="CG117" s="986"/>
      <c r="CH117" s="986"/>
      <c r="CI117" s="986"/>
      <c r="CJ117" s="986"/>
      <c r="CK117" s="1013"/>
      <c r="CL117" s="1014"/>
      <c r="CM117" s="987" t="s">
        <v>471</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413</v>
      </c>
      <c r="DH117" s="1024"/>
      <c r="DI117" s="1024"/>
      <c r="DJ117" s="1024"/>
      <c r="DK117" s="1025"/>
      <c r="DL117" s="1026" t="s">
        <v>129</v>
      </c>
      <c r="DM117" s="1024"/>
      <c r="DN117" s="1024"/>
      <c r="DO117" s="1024"/>
      <c r="DP117" s="1025"/>
      <c r="DQ117" s="1026" t="s">
        <v>413</v>
      </c>
      <c r="DR117" s="1024"/>
      <c r="DS117" s="1024"/>
      <c r="DT117" s="1024"/>
      <c r="DU117" s="1025"/>
      <c r="DV117" s="1027" t="s">
        <v>129</v>
      </c>
      <c r="DW117" s="1028"/>
      <c r="DX117" s="1028"/>
      <c r="DY117" s="1028"/>
      <c r="DZ117" s="1029"/>
    </row>
    <row r="118" spans="1:130" s="226" customFormat="1" ht="26.25" customHeight="1" x14ac:dyDescent="0.2">
      <c r="A118" s="977" t="s">
        <v>443</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440</v>
      </c>
      <c r="AB118" s="958"/>
      <c r="AC118" s="958"/>
      <c r="AD118" s="958"/>
      <c r="AE118" s="959"/>
      <c r="AF118" s="957" t="s">
        <v>441</v>
      </c>
      <c r="AG118" s="958"/>
      <c r="AH118" s="958"/>
      <c r="AI118" s="958"/>
      <c r="AJ118" s="959"/>
      <c r="AK118" s="957" t="s">
        <v>311</v>
      </c>
      <c r="AL118" s="958"/>
      <c r="AM118" s="958"/>
      <c r="AN118" s="958"/>
      <c r="AO118" s="959"/>
      <c r="AP118" s="1035" t="s">
        <v>442</v>
      </c>
      <c r="AQ118" s="1036"/>
      <c r="AR118" s="1036"/>
      <c r="AS118" s="1036"/>
      <c r="AT118" s="1037"/>
      <c r="AU118" s="973"/>
      <c r="AV118" s="974"/>
      <c r="AW118" s="974"/>
      <c r="AX118" s="974"/>
      <c r="AY118" s="974"/>
      <c r="AZ118" s="1038" t="s">
        <v>472</v>
      </c>
      <c r="BA118" s="1030"/>
      <c r="BB118" s="1030"/>
      <c r="BC118" s="1030"/>
      <c r="BD118" s="1030"/>
      <c r="BE118" s="1030"/>
      <c r="BF118" s="1030"/>
      <c r="BG118" s="1030"/>
      <c r="BH118" s="1030"/>
      <c r="BI118" s="1030"/>
      <c r="BJ118" s="1030"/>
      <c r="BK118" s="1030"/>
      <c r="BL118" s="1030"/>
      <c r="BM118" s="1030"/>
      <c r="BN118" s="1030"/>
      <c r="BO118" s="1030"/>
      <c r="BP118" s="1031"/>
      <c r="BQ118" s="1064" t="s">
        <v>129</v>
      </c>
      <c r="BR118" s="1065"/>
      <c r="BS118" s="1065"/>
      <c r="BT118" s="1065"/>
      <c r="BU118" s="1065"/>
      <c r="BV118" s="1065" t="s">
        <v>413</v>
      </c>
      <c r="BW118" s="1065"/>
      <c r="BX118" s="1065"/>
      <c r="BY118" s="1065"/>
      <c r="BZ118" s="1065"/>
      <c r="CA118" s="1065" t="s">
        <v>129</v>
      </c>
      <c r="CB118" s="1065"/>
      <c r="CC118" s="1065"/>
      <c r="CD118" s="1065"/>
      <c r="CE118" s="1065"/>
      <c r="CF118" s="985" t="s">
        <v>413</v>
      </c>
      <c r="CG118" s="986"/>
      <c r="CH118" s="986"/>
      <c r="CI118" s="986"/>
      <c r="CJ118" s="986"/>
      <c r="CK118" s="1013"/>
      <c r="CL118" s="1014"/>
      <c r="CM118" s="987" t="s">
        <v>473</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129</v>
      </c>
      <c r="DH118" s="1024"/>
      <c r="DI118" s="1024"/>
      <c r="DJ118" s="1024"/>
      <c r="DK118" s="1025"/>
      <c r="DL118" s="1026" t="s">
        <v>129</v>
      </c>
      <c r="DM118" s="1024"/>
      <c r="DN118" s="1024"/>
      <c r="DO118" s="1024"/>
      <c r="DP118" s="1025"/>
      <c r="DQ118" s="1026" t="s">
        <v>413</v>
      </c>
      <c r="DR118" s="1024"/>
      <c r="DS118" s="1024"/>
      <c r="DT118" s="1024"/>
      <c r="DU118" s="1025"/>
      <c r="DV118" s="1027" t="s">
        <v>129</v>
      </c>
      <c r="DW118" s="1028"/>
      <c r="DX118" s="1028"/>
      <c r="DY118" s="1028"/>
      <c r="DZ118" s="1029"/>
    </row>
    <row r="119" spans="1:130" s="226" customFormat="1" ht="26.25" customHeight="1" x14ac:dyDescent="0.2">
      <c r="A119" s="1121" t="s">
        <v>446</v>
      </c>
      <c r="B119" s="1012"/>
      <c r="C119" s="994" t="s">
        <v>447</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129</v>
      </c>
      <c r="AB119" s="965"/>
      <c r="AC119" s="965"/>
      <c r="AD119" s="965"/>
      <c r="AE119" s="966"/>
      <c r="AF119" s="967" t="s">
        <v>413</v>
      </c>
      <c r="AG119" s="965"/>
      <c r="AH119" s="965"/>
      <c r="AI119" s="965"/>
      <c r="AJ119" s="966"/>
      <c r="AK119" s="967" t="s">
        <v>129</v>
      </c>
      <c r="AL119" s="965"/>
      <c r="AM119" s="965"/>
      <c r="AN119" s="965"/>
      <c r="AO119" s="966"/>
      <c r="AP119" s="968" t="s">
        <v>413</v>
      </c>
      <c r="AQ119" s="969"/>
      <c r="AR119" s="969"/>
      <c r="AS119" s="969"/>
      <c r="AT119" s="970"/>
      <c r="AU119" s="975"/>
      <c r="AV119" s="976"/>
      <c r="AW119" s="976"/>
      <c r="AX119" s="976"/>
      <c r="AY119" s="976"/>
      <c r="AZ119" s="247" t="s">
        <v>191</v>
      </c>
      <c r="BA119" s="247"/>
      <c r="BB119" s="247"/>
      <c r="BC119" s="247"/>
      <c r="BD119" s="247"/>
      <c r="BE119" s="247"/>
      <c r="BF119" s="247"/>
      <c r="BG119" s="247"/>
      <c r="BH119" s="247"/>
      <c r="BI119" s="247"/>
      <c r="BJ119" s="247"/>
      <c r="BK119" s="247"/>
      <c r="BL119" s="247"/>
      <c r="BM119" s="247"/>
      <c r="BN119" s="247"/>
      <c r="BO119" s="1042" t="s">
        <v>474</v>
      </c>
      <c r="BP119" s="1070"/>
      <c r="BQ119" s="1064">
        <v>5755230</v>
      </c>
      <c r="BR119" s="1065"/>
      <c r="BS119" s="1065"/>
      <c r="BT119" s="1065"/>
      <c r="BU119" s="1065"/>
      <c r="BV119" s="1065">
        <v>6138334</v>
      </c>
      <c r="BW119" s="1065"/>
      <c r="BX119" s="1065"/>
      <c r="BY119" s="1065"/>
      <c r="BZ119" s="1065"/>
      <c r="CA119" s="1065">
        <v>6184284</v>
      </c>
      <c r="CB119" s="1065"/>
      <c r="CC119" s="1065"/>
      <c r="CD119" s="1065"/>
      <c r="CE119" s="1065"/>
      <c r="CF119" s="1066"/>
      <c r="CG119" s="1067"/>
      <c r="CH119" s="1067"/>
      <c r="CI119" s="1067"/>
      <c r="CJ119" s="1068"/>
      <c r="CK119" s="1015"/>
      <c r="CL119" s="1016"/>
      <c r="CM119" s="1038" t="s">
        <v>475</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129</v>
      </c>
      <c r="DH119" s="1051"/>
      <c r="DI119" s="1051"/>
      <c r="DJ119" s="1051"/>
      <c r="DK119" s="1052"/>
      <c r="DL119" s="1050" t="s">
        <v>129</v>
      </c>
      <c r="DM119" s="1051"/>
      <c r="DN119" s="1051"/>
      <c r="DO119" s="1051"/>
      <c r="DP119" s="1052"/>
      <c r="DQ119" s="1050" t="s">
        <v>129</v>
      </c>
      <c r="DR119" s="1051"/>
      <c r="DS119" s="1051"/>
      <c r="DT119" s="1051"/>
      <c r="DU119" s="1052"/>
      <c r="DV119" s="1053" t="s">
        <v>413</v>
      </c>
      <c r="DW119" s="1054"/>
      <c r="DX119" s="1054"/>
      <c r="DY119" s="1054"/>
      <c r="DZ119" s="1055"/>
    </row>
    <row r="120" spans="1:130" s="226" customFormat="1" ht="26.25" customHeight="1" x14ac:dyDescent="0.2">
      <c r="A120" s="1122"/>
      <c r="B120" s="1014"/>
      <c r="C120" s="987" t="s">
        <v>452</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129</v>
      </c>
      <c r="AB120" s="1024"/>
      <c r="AC120" s="1024"/>
      <c r="AD120" s="1024"/>
      <c r="AE120" s="1025"/>
      <c r="AF120" s="1026" t="s">
        <v>129</v>
      </c>
      <c r="AG120" s="1024"/>
      <c r="AH120" s="1024"/>
      <c r="AI120" s="1024"/>
      <c r="AJ120" s="1025"/>
      <c r="AK120" s="1026" t="s">
        <v>413</v>
      </c>
      <c r="AL120" s="1024"/>
      <c r="AM120" s="1024"/>
      <c r="AN120" s="1024"/>
      <c r="AO120" s="1025"/>
      <c r="AP120" s="1027" t="s">
        <v>129</v>
      </c>
      <c r="AQ120" s="1028"/>
      <c r="AR120" s="1028"/>
      <c r="AS120" s="1028"/>
      <c r="AT120" s="1029"/>
      <c r="AU120" s="1056" t="s">
        <v>476</v>
      </c>
      <c r="AV120" s="1057"/>
      <c r="AW120" s="1057"/>
      <c r="AX120" s="1057"/>
      <c r="AY120" s="1058"/>
      <c r="AZ120" s="994" t="s">
        <v>477</v>
      </c>
      <c r="BA120" s="962"/>
      <c r="BB120" s="962"/>
      <c r="BC120" s="962"/>
      <c r="BD120" s="962"/>
      <c r="BE120" s="962"/>
      <c r="BF120" s="962"/>
      <c r="BG120" s="962"/>
      <c r="BH120" s="962"/>
      <c r="BI120" s="962"/>
      <c r="BJ120" s="962"/>
      <c r="BK120" s="962"/>
      <c r="BL120" s="962"/>
      <c r="BM120" s="962"/>
      <c r="BN120" s="962"/>
      <c r="BO120" s="962"/>
      <c r="BP120" s="963"/>
      <c r="BQ120" s="995">
        <v>2034494</v>
      </c>
      <c r="BR120" s="996"/>
      <c r="BS120" s="996"/>
      <c r="BT120" s="996"/>
      <c r="BU120" s="996"/>
      <c r="BV120" s="996">
        <v>2031258</v>
      </c>
      <c r="BW120" s="996"/>
      <c r="BX120" s="996"/>
      <c r="BY120" s="996"/>
      <c r="BZ120" s="996"/>
      <c r="CA120" s="996">
        <v>2314924</v>
      </c>
      <c r="CB120" s="996"/>
      <c r="CC120" s="996"/>
      <c r="CD120" s="996"/>
      <c r="CE120" s="996"/>
      <c r="CF120" s="1009">
        <v>112.6</v>
      </c>
      <c r="CG120" s="1010"/>
      <c r="CH120" s="1010"/>
      <c r="CI120" s="1010"/>
      <c r="CJ120" s="1010"/>
      <c r="CK120" s="1071" t="s">
        <v>478</v>
      </c>
      <c r="CL120" s="1072"/>
      <c r="CM120" s="1072"/>
      <c r="CN120" s="1072"/>
      <c r="CO120" s="1073"/>
      <c r="CP120" s="1079" t="s">
        <v>479</v>
      </c>
      <c r="CQ120" s="1080"/>
      <c r="CR120" s="1080"/>
      <c r="CS120" s="1080"/>
      <c r="CT120" s="1080"/>
      <c r="CU120" s="1080"/>
      <c r="CV120" s="1080"/>
      <c r="CW120" s="1080"/>
      <c r="CX120" s="1080"/>
      <c r="CY120" s="1080"/>
      <c r="CZ120" s="1080"/>
      <c r="DA120" s="1080"/>
      <c r="DB120" s="1080"/>
      <c r="DC120" s="1080"/>
      <c r="DD120" s="1080"/>
      <c r="DE120" s="1080"/>
      <c r="DF120" s="1081"/>
      <c r="DG120" s="995">
        <v>643196</v>
      </c>
      <c r="DH120" s="996"/>
      <c r="DI120" s="996"/>
      <c r="DJ120" s="996"/>
      <c r="DK120" s="996"/>
      <c r="DL120" s="996">
        <v>604108</v>
      </c>
      <c r="DM120" s="996"/>
      <c r="DN120" s="996"/>
      <c r="DO120" s="996"/>
      <c r="DP120" s="996"/>
      <c r="DQ120" s="996">
        <v>563018</v>
      </c>
      <c r="DR120" s="996"/>
      <c r="DS120" s="996"/>
      <c r="DT120" s="996"/>
      <c r="DU120" s="996"/>
      <c r="DV120" s="997">
        <v>27.4</v>
      </c>
      <c r="DW120" s="997"/>
      <c r="DX120" s="997"/>
      <c r="DY120" s="997"/>
      <c r="DZ120" s="998"/>
    </row>
    <row r="121" spans="1:130" s="226" customFormat="1" ht="26.25" customHeight="1" x14ac:dyDescent="0.2">
      <c r="A121" s="1122"/>
      <c r="B121" s="1014"/>
      <c r="C121" s="1039" t="s">
        <v>480</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129</v>
      </c>
      <c r="AB121" s="1024"/>
      <c r="AC121" s="1024"/>
      <c r="AD121" s="1024"/>
      <c r="AE121" s="1025"/>
      <c r="AF121" s="1026" t="s">
        <v>129</v>
      </c>
      <c r="AG121" s="1024"/>
      <c r="AH121" s="1024"/>
      <c r="AI121" s="1024"/>
      <c r="AJ121" s="1025"/>
      <c r="AK121" s="1026" t="s">
        <v>129</v>
      </c>
      <c r="AL121" s="1024"/>
      <c r="AM121" s="1024"/>
      <c r="AN121" s="1024"/>
      <c r="AO121" s="1025"/>
      <c r="AP121" s="1027" t="s">
        <v>129</v>
      </c>
      <c r="AQ121" s="1028"/>
      <c r="AR121" s="1028"/>
      <c r="AS121" s="1028"/>
      <c r="AT121" s="1029"/>
      <c r="AU121" s="1059"/>
      <c r="AV121" s="1060"/>
      <c r="AW121" s="1060"/>
      <c r="AX121" s="1060"/>
      <c r="AY121" s="1061"/>
      <c r="AZ121" s="987" t="s">
        <v>481</v>
      </c>
      <c r="BA121" s="988"/>
      <c r="BB121" s="988"/>
      <c r="BC121" s="988"/>
      <c r="BD121" s="988"/>
      <c r="BE121" s="988"/>
      <c r="BF121" s="988"/>
      <c r="BG121" s="988"/>
      <c r="BH121" s="988"/>
      <c r="BI121" s="988"/>
      <c r="BJ121" s="988"/>
      <c r="BK121" s="988"/>
      <c r="BL121" s="988"/>
      <c r="BM121" s="988"/>
      <c r="BN121" s="988"/>
      <c r="BO121" s="988"/>
      <c r="BP121" s="989"/>
      <c r="BQ121" s="990">
        <v>67000</v>
      </c>
      <c r="BR121" s="991"/>
      <c r="BS121" s="991"/>
      <c r="BT121" s="991"/>
      <c r="BU121" s="991"/>
      <c r="BV121" s="991">
        <v>57439</v>
      </c>
      <c r="BW121" s="991"/>
      <c r="BX121" s="991"/>
      <c r="BY121" s="991"/>
      <c r="BZ121" s="991"/>
      <c r="CA121" s="991">
        <v>50006</v>
      </c>
      <c r="CB121" s="991"/>
      <c r="CC121" s="991"/>
      <c r="CD121" s="991"/>
      <c r="CE121" s="991"/>
      <c r="CF121" s="985">
        <v>2.4</v>
      </c>
      <c r="CG121" s="986"/>
      <c r="CH121" s="986"/>
      <c r="CI121" s="986"/>
      <c r="CJ121" s="986"/>
      <c r="CK121" s="1074"/>
      <c r="CL121" s="1075"/>
      <c r="CM121" s="1075"/>
      <c r="CN121" s="1075"/>
      <c r="CO121" s="1076"/>
      <c r="CP121" s="1084" t="s">
        <v>482</v>
      </c>
      <c r="CQ121" s="1085"/>
      <c r="CR121" s="1085"/>
      <c r="CS121" s="1085"/>
      <c r="CT121" s="1085"/>
      <c r="CU121" s="1085"/>
      <c r="CV121" s="1085"/>
      <c r="CW121" s="1085"/>
      <c r="CX121" s="1085"/>
      <c r="CY121" s="1085"/>
      <c r="CZ121" s="1085"/>
      <c r="DA121" s="1085"/>
      <c r="DB121" s="1085"/>
      <c r="DC121" s="1085"/>
      <c r="DD121" s="1085"/>
      <c r="DE121" s="1085"/>
      <c r="DF121" s="1086"/>
      <c r="DG121" s="990">
        <v>383857</v>
      </c>
      <c r="DH121" s="991"/>
      <c r="DI121" s="991"/>
      <c r="DJ121" s="991"/>
      <c r="DK121" s="991"/>
      <c r="DL121" s="991">
        <v>472828</v>
      </c>
      <c r="DM121" s="991"/>
      <c r="DN121" s="991"/>
      <c r="DO121" s="991"/>
      <c r="DP121" s="991"/>
      <c r="DQ121" s="991">
        <v>475191</v>
      </c>
      <c r="DR121" s="991"/>
      <c r="DS121" s="991"/>
      <c r="DT121" s="991"/>
      <c r="DU121" s="991"/>
      <c r="DV121" s="992">
        <v>23.1</v>
      </c>
      <c r="DW121" s="992"/>
      <c r="DX121" s="992"/>
      <c r="DY121" s="992"/>
      <c r="DZ121" s="993"/>
    </row>
    <row r="122" spans="1:130" s="226" customFormat="1" ht="26.25" customHeight="1" x14ac:dyDescent="0.2">
      <c r="A122" s="1122"/>
      <c r="B122" s="1014"/>
      <c r="C122" s="987" t="s">
        <v>462</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129</v>
      </c>
      <c r="AB122" s="1024"/>
      <c r="AC122" s="1024"/>
      <c r="AD122" s="1024"/>
      <c r="AE122" s="1025"/>
      <c r="AF122" s="1026" t="s">
        <v>413</v>
      </c>
      <c r="AG122" s="1024"/>
      <c r="AH122" s="1024"/>
      <c r="AI122" s="1024"/>
      <c r="AJ122" s="1025"/>
      <c r="AK122" s="1026" t="s">
        <v>129</v>
      </c>
      <c r="AL122" s="1024"/>
      <c r="AM122" s="1024"/>
      <c r="AN122" s="1024"/>
      <c r="AO122" s="1025"/>
      <c r="AP122" s="1027" t="s">
        <v>129</v>
      </c>
      <c r="AQ122" s="1028"/>
      <c r="AR122" s="1028"/>
      <c r="AS122" s="1028"/>
      <c r="AT122" s="1029"/>
      <c r="AU122" s="1059"/>
      <c r="AV122" s="1060"/>
      <c r="AW122" s="1060"/>
      <c r="AX122" s="1060"/>
      <c r="AY122" s="1061"/>
      <c r="AZ122" s="1038" t="s">
        <v>483</v>
      </c>
      <c r="BA122" s="1030"/>
      <c r="BB122" s="1030"/>
      <c r="BC122" s="1030"/>
      <c r="BD122" s="1030"/>
      <c r="BE122" s="1030"/>
      <c r="BF122" s="1030"/>
      <c r="BG122" s="1030"/>
      <c r="BH122" s="1030"/>
      <c r="BI122" s="1030"/>
      <c r="BJ122" s="1030"/>
      <c r="BK122" s="1030"/>
      <c r="BL122" s="1030"/>
      <c r="BM122" s="1030"/>
      <c r="BN122" s="1030"/>
      <c r="BO122" s="1030"/>
      <c r="BP122" s="1031"/>
      <c r="BQ122" s="1064">
        <v>3721146</v>
      </c>
      <c r="BR122" s="1065"/>
      <c r="BS122" s="1065"/>
      <c r="BT122" s="1065"/>
      <c r="BU122" s="1065"/>
      <c r="BV122" s="1065">
        <v>3705672</v>
      </c>
      <c r="BW122" s="1065"/>
      <c r="BX122" s="1065"/>
      <c r="BY122" s="1065"/>
      <c r="BZ122" s="1065"/>
      <c r="CA122" s="1065">
        <v>3974877</v>
      </c>
      <c r="CB122" s="1065"/>
      <c r="CC122" s="1065"/>
      <c r="CD122" s="1065"/>
      <c r="CE122" s="1065"/>
      <c r="CF122" s="1082">
        <v>193.3</v>
      </c>
      <c r="CG122" s="1083"/>
      <c r="CH122" s="1083"/>
      <c r="CI122" s="1083"/>
      <c r="CJ122" s="1083"/>
      <c r="CK122" s="1074"/>
      <c r="CL122" s="1075"/>
      <c r="CM122" s="1075"/>
      <c r="CN122" s="1075"/>
      <c r="CO122" s="1076"/>
      <c r="CP122" s="1084" t="s">
        <v>484</v>
      </c>
      <c r="CQ122" s="1085"/>
      <c r="CR122" s="1085"/>
      <c r="CS122" s="1085"/>
      <c r="CT122" s="1085"/>
      <c r="CU122" s="1085"/>
      <c r="CV122" s="1085"/>
      <c r="CW122" s="1085"/>
      <c r="CX122" s="1085"/>
      <c r="CY122" s="1085"/>
      <c r="CZ122" s="1085"/>
      <c r="DA122" s="1085"/>
      <c r="DB122" s="1085"/>
      <c r="DC122" s="1085"/>
      <c r="DD122" s="1085"/>
      <c r="DE122" s="1085"/>
      <c r="DF122" s="1086"/>
      <c r="DG122" s="990">
        <v>455696</v>
      </c>
      <c r="DH122" s="991"/>
      <c r="DI122" s="991"/>
      <c r="DJ122" s="991"/>
      <c r="DK122" s="991"/>
      <c r="DL122" s="991">
        <v>412890</v>
      </c>
      <c r="DM122" s="991"/>
      <c r="DN122" s="991"/>
      <c r="DO122" s="991"/>
      <c r="DP122" s="991"/>
      <c r="DQ122" s="991">
        <v>369206</v>
      </c>
      <c r="DR122" s="991"/>
      <c r="DS122" s="991"/>
      <c r="DT122" s="991"/>
      <c r="DU122" s="991"/>
      <c r="DV122" s="992">
        <v>18</v>
      </c>
      <c r="DW122" s="992"/>
      <c r="DX122" s="992"/>
      <c r="DY122" s="992"/>
      <c r="DZ122" s="993"/>
    </row>
    <row r="123" spans="1:130" s="226" customFormat="1" ht="26.25" customHeight="1" x14ac:dyDescent="0.2">
      <c r="A123" s="1122"/>
      <c r="B123" s="1014"/>
      <c r="C123" s="987" t="s">
        <v>468</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129</v>
      </c>
      <c r="AB123" s="1024"/>
      <c r="AC123" s="1024"/>
      <c r="AD123" s="1024"/>
      <c r="AE123" s="1025"/>
      <c r="AF123" s="1026" t="s">
        <v>413</v>
      </c>
      <c r="AG123" s="1024"/>
      <c r="AH123" s="1024"/>
      <c r="AI123" s="1024"/>
      <c r="AJ123" s="1025"/>
      <c r="AK123" s="1026" t="s">
        <v>129</v>
      </c>
      <c r="AL123" s="1024"/>
      <c r="AM123" s="1024"/>
      <c r="AN123" s="1024"/>
      <c r="AO123" s="1025"/>
      <c r="AP123" s="1027" t="s">
        <v>413</v>
      </c>
      <c r="AQ123" s="1028"/>
      <c r="AR123" s="1028"/>
      <c r="AS123" s="1028"/>
      <c r="AT123" s="1029"/>
      <c r="AU123" s="1062"/>
      <c r="AV123" s="1063"/>
      <c r="AW123" s="1063"/>
      <c r="AX123" s="1063"/>
      <c r="AY123" s="1063"/>
      <c r="AZ123" s="247" t="s">
        <v>191</v>
      </c>
      <c r="BA123" s="247"/>
      <c r="BB123" s="247"/>
      <c r="BC123" s="247"/>
      <c r="BD123" s="247"/>
      <c r="BE123" s="247"/>
      <c r="BF123" s="247"/>
      <c r="BG123" s="247"/>
      <c r="BH123" s="247"/>
      <c r="BI123" s="247"/>
      <c r="BJ123" s="247"/>
      <c r="BK123" s="247"/>
      <c r="BL123" s="247"/>
      <c r="BM123" s="247"/>
      <c r="BN123" s="247"/>
      <c r="BO123" s="1042" t="s">
        <v>485</v>
      </c>
      <c r="BP123" s="1070"/>
      <c r="BQ123" s="1128">
        <v>5822640</v>
      </c>
      <c r="BR123" s="1129"/>
      <c r="BS123" s="1129"/>
      <c r="BT123" s="1129"/>
      <c r="BU123" s="1129"/>
      <c r="BV123" s="1129">
        <v>5794369</v>
      </c>
      <c r="BW123" s="1129"/>
      <c r="BX123" s="1129"/>
      <c r="BY123" s="1129"/>
      <c r="BZ123" s="1129"/>
      <c r="CA123" s="1129">
        <v>6339807</v>
      </c>
      <c r="CB123" s="1129"/>
      <c r="CC123" s="1129"/>
      <c r="CD123" s="1129"/>
      <c r="CE123" s="1129"/>
      <c r="CF123" s="1066"/>
      <c r="CG123" s="1067"/>
      <c r="CH123" s="1067"/>
      <c r="CI123" s="1067"/>
      <c r="CJ123" s="1068"/>
      <c r="CK123" s="1074"/>
      <c r="CL123" s="1075"/>
      <c r="CM123" s="1075"/>
      <c r="CN123" s="1075"/>
      <c r="CO123" s="1076"/>
      <c r="CP123" s="1084" t="s">
        <v>418</v>
      </c>
      <c r="CQ123" s="1085"/>
      <c r="CR123" s="1085"/>
      <c r="CS123" s="1085"/>
      <c r="CT123" s="1085"/>
      <c r="CU123" s="1085"/>
      <c r="CV123" s="1085"/>
      <c r="CW123" s="1085"/>
      <c r="CX123" s="1085"/>
      <c r="CY123" s="1085"/>
      <c r="CZ123" s="1085"/>
      <c r="DA123" s="1085"/>
      <c r="DB123" s="1085"/>
      <c r="DC123" s="1085"/>
      <c r="DD123" s="1085"/>
      <c r="DE123" s="1085"/>
      <c r="DF123" s="1086"/>
      <c r="DG123" s="1023" t="s">
        <v>413</v>
      </c>
      <c r="DH123" s="1024"/>
      <c r="DI123" s="1024"/>
      <c r="DJ123" s="1024"/>
      <c r="DK123" s="1025"/>
      <c r="DL123" s="1026">
        <v>114160</v>
      </c>
      <c r="DM123" s="1024"/>
      <c r="DN123" s="1024"/>
      <c r="DO123" s="1024"/>
      <c r="DP123" s="1025"/>
      <c r="DQ123" s="1026">
        <v>121711</v>
      </c>
      <c r="DR123" s="1024"/>
      <c r="DS123" s="1024"/>
      <c r="DT123" s="1024"/>
      <c r="DU123" s="1025"/>
      <c r="DV123" s="1027">
        <v>5.9</v>
      </c>
      <c r="DW123" s="1028"/>
      <c r="DX123" s="1028"/>
      <c r="DY123" s="1028"/>
      <c r="DZ123" s="1029"/>
    </row>
    <row r="124" spans="1:130" s="226" customFormat="1" ht="26.25" customHeight="1" thickBot="1" x14ac:dyDescent="0.25">
      <c r="A124" s="1122"/>
      <c r="B124" s="1014"/>
      <c r="C124" s="987" t="s">
        <v>471</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129</v>
      </c>
      <c r="AB124" s="1024"/>
      <c r="AC124" s="1024"/>
      <c r="AD124" s="1024"/>
      <c r="AE124" s="1025"/>
      <c r="AF124" s="1026" t="s">
        <v>413</v>
      </c>
      <c r="AG124" s="1024"/>
      <c r="AH124" s="1024"/>
      <c r="AI124" s="1024"/>
      <c r="AJ124" s="1025"/>
      <c r="AK124" s="1026" t="s">
        <v>129</v>
      </c>
      <c r="AL124" s="1024"/>
      <c r="AM124" s="1024"/>
      <c r="AN124" s="1024"/>
      <c r="AO124" s="1025"/>
      <c r="AP124" s="1027" t="s">
        <v>129</v>
      </c>
      <c r="AQ124" s="1028"/>
      <c r="AR124" s="1028"/>
      <c r="AS124" s="1028"/>
      <c r="AT124" s="1029"/>
      <c r="AU124" s="1124" t="s">
        <v>486</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129</v>
      </c>
      <c r="BR124" s="1092"/>
      <c r="BS124" s="1092"/>
      <c r="BT124" s="1092"/>
      <c r="BU124" s="1092"/>
      <c r="BV124" s="1092">
        <v>18.3</v>
      </c>
      <c r="BW124" s="1092"/>
      <c r="BX124" s="1092"/>
      <c r="BY124" s="1092"/>
      <c r="BZ124" s="1092"/>
      <c r="CA124" s="1092" t="s">
        <v>413</v>
      </c>
      <c r="CB124" s="1092"/>
      <c r="CC124" s="1092"/>
      <c r="CD124" s="1092"/>
      <c r="CE124" s="1092"/>
      <c r="CF124" s="1093"/>
      <c r="CG124" s="1094"/>
      <c r="CH124" s="1094"/>
      <c r="CI124" s="1094"/>
      <c r="CJ124" s="1095"/>
      <c r="CK124" s="1077"/>
      <c r="CL124" s="1077"/>
      <c r="CM124" s="1077"/>
      <c r="CN124" s="1077"/>
      <c r="CO124" s="1078"/>
      <c r="CP124" s="1084" t="s">
        <v>487</v>
      </c>
      <c r="CQ124" s="1085"/>
      <c r="CR124" s="1085"/>
      <c r="CS124" s="1085"/>
      <c r="CT124" s="1085"/>
      <c r="CU124" s="1085"/>
      <c r="CV124" s="1085"/>
      <c r="CW124" s="1085"/>
      <c r="CX124" s="1085"/>
      <c r="CY124" s="1085"/>
      <c r="CZ124" s="1085"/>
      <c r="DA124" s="1085"/>
      <c r="DB124" s="1085"/>
      <c r="DC124" s="1085"/>
      <c r="DD124" s="1085"/>
      <c r="DE124" s="1085"/>
      <c r="DF124" s="1086"/>
      <c r="DG124" s="1069" t="s">
        <v>129</v>
      </c>
      <c r="DH124" s="1051"/>
      <c r="DI124" s="1051"/>
      <c r="DJ124" s="1051"/>
      <c r="DK124" s="1052"/>
      <c r="DL124" s="1050" t="s">
        <v>413</v>
      </c>
      <c r="DM124" s="1051"/>
      <c r="DN124" s="1051"/>
      <c r="DO124" s="1051"/>
      <c r="DP124" s="1052"/>
      <c r="DQ124" s="1050" t="s">
        <v>413</v>
      </c>
      <c r="DR124" s="1051"/>
      <c r="DS124" s="1051"/>
      <c r="DT124" s="1051"/>
      <c r="DU124" s="1052"/>
      <c r="DV124" s="1053" t="s">
        <v>129</v>
      </c>
      <c r="DW124" s="1054"/>
      <c r="DX124" s="1054"/>
      <c r="DY124" s="1054"/>
      <c r="DZ124" s="1055"/>
    </row>
    <row r="125" spans="1:130" s="226" customFormat="1" ht="26.25" customHeight="1" x14ac:dyDescent="0.2">
      <c r="A125" s="1122"/>
      <c r="B125" s="1014"/>
      <c r="C125" s="987" t="s">
        <v>473</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129</v>
      </c>
      <c r="AB125" s="1024"/>
      <c r="AC125" s="1024"/>
      <c r="AD125" s="1024"/>
      <c r="AE125" s="1025"/>
      <c r="AF125" s="1026" t="s">
        <v>413</v>
      </c>
      <c r="AG125" s="1024"/>
      <c r="AH125" s="1024"/>
      <c r="AI125" s="1024"/>
      <c r="AJ125" s="1025"/>
      <c r="AK125" s="1026" t="s">
        <v>413</v>
      </c>
      <c r="AL125" s="1024"/>
      <c r="AM125" s="1024"/>
      <c r="AN125" s="1024"/>
      <c r="AO125" s="1025"/>
      <c r="AP125" s="1027" t="s">
        <v>129</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488</v>
      </c>
      <c r="CL125" s="1072"/>
      <c r="CM125" s="1072"/>
      <c r="CN125" s="1072"/>
      <c r="CO125" s="1073"/>
      <c r="CP125" s="994" t="s">
        <v>489</v>
      </c>
      <c r="CQ125" s="962"/>
      <c r="CR125" s="962"/>
      <c r="CS125" s="962"/>
      <c r="CT125" s="962"/>
      <c r="CU125" s="962"/>
      <c r="CV125" s="962"/>
      <c r="CW125" s="962"/>
      <c r="CX125" s="962"/>
      <c r="CY125" s="962"/>
      <c r="CZ125" s="962"/>
      <c r="DA125" s="962"/>
      <c r="DB125" s="962"/>
      <c r="DC125" s="962"/>
      <c r="DD125" s="962"/>
      <c r="DE125" s="962"/>
      <c r="DF125" s="963"/>
      <c r="DG125" s="995" t="s">
        <v>129</v>
      </c>
      <c r="DH125" s="996"/>
      <c r="DI125" s="996"/>
      <c r="DJ125" s="996"/>
      <c r="DK125" s="996"/>
      <c r="DL125" s="996" t="s">
        <v>129</v>
      </c>
      <c r="DM125" s="996"/>
      <c r="DN125" s="996"/>
      <c r="DO125" s="996"/>
      <c r="DP125" s="996"/>
      <c r="DQ125" s="996" t="s">
        <v>129</v>
      </c>
      <c r="DR125" s="996"/>
      <c r="DS125" s="996"/>
      <c r="DT125" s="996"/>
      <c r="DU125" s="996"/>
      <c r="DV125" s="997" t="s">
        <v>129</v>
      </c>
      <c r="DW125" s="997"/>
      <c r="DX125" s="997"/>
      <c r="DY125" s="997"/>
      <c r="DZ125" s="998"/>
    </row>
    <row r="126" spans="1:130" s="226" customFormat="1" ht="26.25" customHeight="1" thickBot="1" x14ac:dyDescent="0.25">
      <c r="A126" s="1122"/>
      <c r="B126" s="1014"/>
      <c r="C126" s="987" t="s">
        <v>475</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129</v>
      </c>
      <c r="AB126" s="1024"/>
      <c r="AC126" s="1024"/>
      <c r="AD126" s="1024"/>
      <c r="AE126" s="1025"/>
      <c r="AF126" s="1026" t="s">
        <v>129</v>
      </c>
      <c r="AG126" s="1024"/>
      <c r="AH126" s="1024"/>
      <c r="AI126" s="1024"/>
      <c r="AJ126" s="1025"/>
      <c r="AK126" s="1026" t="s">
        <v>413</v>
      </c>
      <c r="AL126" s="1024"/>
      <c r="AM126" s="1024"/>
      <c r="AN126" s="1024"/>
      <c r="AO126" s="1025"/>
      <c r="AP126" s="1027" t="s">
        <v>413</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490</v>
      </c>
      <c r="CQ126" s="988"/>
      <c r="CR126" s="988"/>
      <c r="CS126" s="988"/>
      <c r="CT126" s="988"/>
      <c r="CU126" s="988"/>
      <c r="CV126" s="988"/>
      <c r="CW126" s="988"/>
      <c r="CX126" s="988"/>
      <c r="CY126" s="988"/>
      <c r="CZ126" s="988"/>
      <c r="DA126" s="988"/>
      <c r="DB126" s="988"/>
      <c r="DC126" s="988"/>
      <c r="DD126" s="988"/>
      <c r="DE126" s="988"/>
      <c r="DF126" s="989"/>
      <c r="DG126" s="990" t="s">
        <v>129</v>
      </c>
      <c r="DH126" s="991"/>
      <c r="DI126" s="991"/>
      <c r="DJ126" s="991"/>
      <c r="DK126" s="991"/>
      <c r="DL126" s="991" t="s">
        <v>129</v>
      </c>
      <c r="DM126" s="991"/>
      <c r="DN126" s="991"/>
      <c r="DO126" s="991"/>
      <c r="DP126" s="991"/>
      <c r="DQ126" s="991" t="s">
        <v>129</v>
      </c>
      <c r="DR126" s="991"/>
      <c r="DS126" s="991"/>
      <c r="DT126" s="991"/>
      <c r="DU126" s="991"/>
      <c r="DV126" s="992" t="s">
        <v>129</v>
      </c>
      <c r="DW126" s="992"/>
      <c r="DX126" s="992"/>
      <c r="DY126" s="992"/>
      <c r="DZ126" s="993"/>
    </row>
    <row r="127" spans="1:130" s="226" customFormat="1" ht="26.25" customHeight="1" x14ac:dyDescent="0.2">
      <c r="A127" s="1123"/>
      <c r="B127" s="1016"/>
      <c r="C127" s="1038" t="s">
        <v>491</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413</v>
      </c>
      <c r="AB127" s="1024"/>
      <c r="AC127" s="1024"/>
      <c r="AD127" s="1024"/>
      <c r="AE127" s="1025"/>
      <c r="AF127" s="1026" t="s">
        <v>129</v>
      </c>
      <c r="AG127" s="1024"/>
      <c r="AH127" s="1024"/>
      <c r="AI127" s="1024"/>
      <c r="AJ127" s="1025"/>
      <c r="AK127" s="1026" t="s">
        <v>129</v>
      </c>
      <c r="AL127" s="1024"/>
      <c r="AM127" s="1024"/>
      <c r="AN127" s="1024"/>
      <c r="AO127" s="1025"/>
      <c r="AP127" s="1027" t="s">
        <v>129</v>
      </c>
      <c r="AQ127" s="1028"/>
      <c r="AR127" s="1028"/>
      <c r="AS127" s="1028"/>
      <c r="AT127" s="1029"/>
      <c r="AU127" s="228"/>
      <c r="AV127" s="228"/>
      <c r="AW127" s="228"/>
      <c r="AX127" s="1096" t="s">
        <v>492</v>
      </c>
      <c r="AY127" s="1097"/>
      <c r="AZ127" s="1097"/>
      <c r="BA127" s="1097"/>
      <c r="BB127" s="1097"/>
      <c r="BC127" s="1097"/>
      <c r="BD127" s="1097"/>
      <c r="BE127" s="1098"/>
      <c r="BF127" s="1099" t="s">
        <v>493</v>
      </c>
      <c r="BG127" s="1097"/>
      <c r="BH127" s="1097"/>
      <c r="BI127" s="1097"/>
      <c r="BJ127" s="1097"/>
      <c r="BK127" s="1097"/>
      <c r="BL127" s="1098"/>
      <c r="BM127" s="1099" t="s">
        <v>494</v>
      </c>
      <c r="BN127" s="1097"/>
      <c r="BO127" s="1097"/>
      <c r="BP127" s="1097"/>
      <c r="BQ127" s="1097"/>
      <c r="BR127" s="1097"/>
      <c r="BS127" s="1098"/>
      <c r="BT127" s="1099" t="s">
        <v>495</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496</v>
      </c>
      <c r="CQ127" s="988"/>
      <c r="CR127" s="988"/>
      <c r="CS127" s="988"/>
      <c r="CT127" s="988"/>
      <c r="CU127" s="988"/>
      <c r="CV127" s="988"/>
      <c r="CW127" s="988"/>
      <c r="CX127" s="988"/>
      <c r="CY127" s="988"/>
      <c r="CZ127" s="988"/>
      <c r="DA127" s="988"/>
      <c r="DB127" s="988"/>
      <c r="DC127" s="988"/>
      <c r="DD127" s="988"/>
      <c r="DE127" s="988"/>
      <c r="DF127" s="989"/>
      <c r="DG127" s="990" t="s">
        <v>129</v>
      </c>
      <c r="DH127" s="991"/>
      <c r="DI127" s="991"/>
      <c r="DJ127" s="991"/>
      <c r="DK127" s="991"/>
      <c r="DL127" s="991" t="s">
        <v>413</v>
      </c>
      <c r="DM127" s="991"/>
      <c r="DN127" s="991"/>
      <c r="DO127" s="991"/>
      <c r="DP127" s="991"/>
      <c r="DQ127" s="991" t="s">
        <v>129</v>
      </c>
      <c r="DR127" s="991"/>
      <c r="DS127" s="991"/>
      <c r="DT127" s="991"/>
      <c r="DU127" s="991"/>
      <c r="DV127" s="992" t="s">
        <v>129</v>
      </c>
      <c r="DW127" s="992"/>
      <c r="DX127" s="992"/>
      <c r="DY127" s="992"/>
      <c r="DZ127" s="993"/>
    </row>
    <row r="128" spans="1:130" s="226" customFormat="1" ht="26.25" customHeight="1" thickBot="1" x14ac:dyDescent="0.25">
      <c r="A128" s="1106" t="s">
        <v>497</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498</v>
      </c>
      <c r="X128" s="1108"/>
      <c r="Y128" s="1108"/>
      <c r="Z128" s="1109"/>
      <c r="AA128" s="1110">
        <v>4827</v>
      </c>
      <c r="AB128" s="1111"/>
      <c r="AC128" s="1111"/>
      <c r="AD128" s="1111"/>
      <c r="AE128" s="1112"/>
      <c r="AF128" s="1113">
        <v>4827</v>
      </c>
      <c r="AG128" s="1111"/>
      <c r="AH128" s="1111"/>
      <c r="AI128" s="1111"/>
      <c r="AJ128" s="1112"/>
      <c r="AK128" s="1113">
        <v>7472</v>
      </c>
      <c r="AL128" s="1111"/>
      <c r="AM128" s="1111"/>
      <c r="AN128" s="1111"/>
      <c r="AO128" s="1112"/>
      <c r="AP128" s="1114"/>
      <c r="AQ128" s="1115"/>
      <c r="AR128" s="1115"/>
      <c r="AS128" s="1115"/>
      <c r="AT128" s="1116"/>
      <c r="AU128" s="228"/>
      <c r="AV128" s="228"/>
      <c r="AW128" s="228"/>
      <c r="AX128" s="961" t="s">
        <v>499</v>
      </c>
      <c r="AY128" s="962"/>
      <c r="AZ128" s="962"/>
      <c r="BA128" s="962"/>
      <c r="BB128" s="962"/>
      <c r="BC128" s="962"/>
      <c r="BD128" s="962"/>
      <c r="BE128" s="963"/>
      <c r="BF128" s="1117" t="s">
        <v>413</v>
      </c>
      <c r="BG128" s="1118"/>
      <c r="BH128" s="1118"/>
      <c r="BI128" s="1118"/>
      <c r="BJ128" s="1118"/>
      <c r="BK128" s="1118"/>
      <c r="BL128" s="1119"/>
      <c r="BM128" s="1117">
        <v>15</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500</v>
      </c>
      <c r="CQ128" s="790"/>
      <c r="CR128" s="790"/>
      <c r="CS128" s="790"/>
      <c r="CT128" s="790"/>
      <c r="CU128" s="790"/>
      <c r="CV128" s="790"/>
      <c r="CW128" s="790"/>
      <c r="CX128" s="790"/>
      <c r="CY128" s="790"/>
      <c r="CZ128" s="790"/>
      <c r="DA128" s="790"/>
      <c r="DB128" s="790"/>
      <c r="DC128" s="790"/>
      <c r="DD128" s="790"/>
      <c r="DE128" s="790"/>
      <c r="DF128" s="1101"/>
      <c r="DG128" s="1102" t="s">
        <v>413</v>
      </c>
      <c r="DH128" s="1103"/>
      <c r="DI128" s="1103"/>
      <c r="DJ128" s="1103"/>
      <c r="DK128" s="1103"/>
      <c r="DL128" s="1103" t="s">
        <v>129</v>
      </c>
      <c r="DM128" s="1103"/>
      <c r="DN128" s="1103"/>
      <c r="DO128" s="1103"/>
      <c r="DP128" s="1103"/>
      <c r="DQ128" s="1103" t="s">
        <v>413</v>
      </c>
      <c r="DR128" s="1103"/>
      <c r="DS128" s="1103"/>
      <c r="DT128" s="1103"/>
      <c r="DU128" s="1103"/>
      <c r="DV128" s="1104" t="s">
        <v>129</v>
      </c>
      <c r="DW128" s="1104"/>
      <c r="DX128" s="1104"/>
      <c r="DY128" s="1104"/>
      <c r="DZ128" s="1105"/>
    </row>
    <row r="129" spans="1:131" s="226" customFormat="1" ht="26.25" customHeight="1" x14ac:dyDescent="0.2">
      <c r="A129" s="999" t="s">
        <v>107</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501</v>
      </c>
      <c r="X129" s="1136"/>
      <c r="Y129" s="1136"/>
      <c r="Z129" s="1137"/>
      <c r="AA129" s="1023">
        <v>2126628</v>
      </c>
      <c r="AB129" s="1024"/>
      <c r="AC129" s="1024"/>
      <c r="AD129" s="1024"/>
      <c r="AE129" s="1025"/>
      <c r="AF129" s="1026">
        <v>2221453</v>
      </c>
      <c r="AG129" s="1024"/>
      <c r="AH129" s="1024"/>
      <c r="AI129" s="1024"/>
      <c r="AJ129" s="1025"/>
      <c r="AK129" s="1026">
        <v>2427855</v>
      </c>
      <c r="AL129" s="1024"/>
      <c r="AM129" s="1024"/>
      <c r="AN129" s="1024"/>
      <c r="AO129" s="1025"/>
      <c r="AP129" s="1138"/>
      <c r="AQ129" s="1139"/>
      <c r="AR129" s="1139"/>
      <c r="AS129" s="1139"/>
      <c r="AT129" s="1140"/>
      <c r="AU129" s="229"/>
      <c r="AV129" s="229"/>
      <c r="AW129" s="229"/>
      <c r="AX129" s="1130" t="s">
        <v>502</v>
      </c>
      <c r="AY129" s="988"/>
      <c r="AZ129" s="988"/>
      <c r="BA129" s="988"/>
      <c r="BB129" s="988"/>
      <c r="BC129" s="988"/>
      <c r="BD129" s="988"/>
      <c r="BE129" s="989"/>
      <c r="BF129" s="1131" t="s">
        <v>129</v>
      </c>
      <c r="BG129" s="1132"/>
      <c r="BH129" s="1132"/>
      <c r="BI129" s="1132"/>
      <c r="BJ129" s="1132"/>
      <c r="BK129" s="1132"/>
      <c r="BL129" s="1133"/>
      <c r="BM129" s="1131">
        <v>20</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9" t="s">
        <v>503</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504</v>
      </c>
      <c r="X130" s="1136"/>
      <c r="Y130" s="1136"/>
      <c r="Z130" s="1137"/>
      <c r="AA130" s="1023">
        <v>366774</v>
      </c>
      <c r="AB130" s="1024"/>
      <c r="AC130" s="1024"/>
      <c r="AD130" s="1024"/>
      <c r="AE130" s="1025"/>
      <c r="AF130" s="1026">
        <v>351029</v>
      </c>
      <c r="AG130" s="1024"/>
      <c r="AH130" s="1024"/>
      <c r="AI130" s="1024"/>
      <c r="AJ130" s="1025"/>
      <c r="AK130" s="1026">
        <v>371327</v>
      </c>
      <c r="AL130" s="1024"/>
      <c r="AM130" s="1024"/>
      <c r="AN130" s="1024"/>
      <c r="AO130" s="1025"/>
      <c r="AP130" s="1138"/>
      <c r="AQ130" s="1139"/>
      <c r="AR130" s="1139"/>
      <c r="AS130" s="1139"/>
      <c r="AT130" s="1140"/>
      <c r="AU130" s="229"/>
      <c r="AV130" s="229"/>
      <c r="AW130" s="229"/>
      <c r="AX130" s="1130" t="s">
        <v>505</v>
      </c>
      <c r="AY130" s="988"/>
      <c r="AZ130" s="988"/>
      <c r="BA130" s="988"/>
      <c r="BB130" s="988"/>
      <c r="BC130" s="988"/>
      <c r="BD130" s="988"/>
      <c r="BE130" s="989"/>
      <c r="BF130" s="1166">
        <v>7.2</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506</v>
      </c>
      <c r="X131" s="1173"/>
      <c r="Y131" s="1173"/>
      <c r="Z131" s="1174"/>
      <c r="AA131" s="1069">
        <v>1759854</v>
      </c>
      <c r="AB131" s="1051"/>
      <c r="AC131" s="1051"/>
      <c r="AD131" s="1051"/>
      <c r="AE131" s="1052"/>
      <c r="AF131" s="1050">
        <v>1870424</v>
      </c>
      <c r="AG131" s="1051"/>
      <c r="AH131" s="1051"/>
      <c r="AI131" s="1051"/>
      <c r="AJ131" s="1052"/>
      <c r="AK131" s="1050">
        <v>2056528</v>
      </c>
      <c r="AL131" s="1051"/>
      <c r="AM131" s="1051"/>
      <c r="AN131" s="1051"/>
      <c r="AO131" s="1052"/>
      <c r="AP131" s="1175"/>
      <c r="AQ131" s="1176"/>
      <c r="AR131" s="1176"/>
      <c r="AS131" s="1176"/>
      <c r="AT131" s="1177"/>
      <c r="AU131" s="229"/>
      <c r="AV131" s="229"/>
      <c r="AW131" s="229"/>
      <c r="AX131" s="1148" t="s">
        <v>507</v>
      </c>
      <c r="AY131" s="790"/>
      <c r="AZ131" s="790"/>
      <c r="BA131" s="790"/>
      <c r="BB131" s="790"/>
      <c r="BC131" s="790"/>
      <c r="BD131" s="790"/>
      <c r="BE131" s="1101"/>
      <c r="BF131" s="1149" t="s">
        <v>129</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5" t="s">
        <v>508</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509</v>
      </c>
      <c r="W132" s="1159"/>
      <c r="X132" s="1159"/>
      <c r="Y132" s="1159"/>
      <c r="Z132" s="1160"/>
      <c r="AA132" s="1161">
        <v>6.9694986060000002</v>
      </c>
      <c r="AB132" s="1162"/>
      <c r="AC132" s="1162"/>
      <c r="AD132" s="1162"/>
      <c r="AE132" s="1163"/>
      <c r="AF132" s="1164">
        <v>6.5912327900000003</v>
      </c>
      <c r="AG132" s="1162"/>
      <c r="AH132" s="1162"/>
      <c r="AI132" s="1162"/>
      <c r="AJ132" s="1163"/>
      <c r="AK132" s="1164">
        <v>8.3146935030000009</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510</v>
      </c>
      <c r="W133" s="1142"/>
      <c r="X133" s="1142"/>
      <c r="Y133" s="1142"/>
      <c r="Z133" s="1143"/>
      <c r="AA133" s="1144">
        <v>6.8</v>
      </c>
      <c r="AB133" s="1145"/>
      <c r="AC133" s="1145"/>
      <c r="AD133" s="1145"/>
      <c r="AE133" s="1146"/>
      <c r="AF133" s="1144">
        <v>6.8</v>
      </c>
      <c r="AG133" s="1145"/>
      <c r="AH133" s="1145"/>
      <c r="AI133" s="1145"/>
      <c r="AJ133" s="1146"/>
      <c r="AK133" s="1144">
        <v>7.2</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fGjRR5JvvYTptFnTtOqZgya6/AY3wfJyXj7OPrsQiqa2+oJBnEpG25Idp5sbfGGlfK1LqjUKBI4mnp4HIGJN3w==" saltValue="nXdVmorMI86HAHSRGKm3O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511</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LxyhDpi5yip6udwMoNal2m8fxEyawwAuTvgEQ20gEOI1+PnWEfJH1Lczgun5Tt5MGyK5UFnZE75PWBkxDWYoHQ==" saltValue="R5dLGMsXuFmSw9lSKmlY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PRC7IYwbiLcaT5F39yIVxpHICQHJLWvSQDoS+2Ye3Oxl/Rd1xc8hcKaiA4PuXTpJSTgUpgLnMPteffkAlsyCwg==" saltValue="rp8kMyDT1ceoB8DhJzAaA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512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513</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514</v>
      </c>
      <c r="AP7" s="268"/>
      <c r="AQ7" s="269" t="s">
        <v>515</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516</v>
      </c>
      <c r="AQ8" s="275" t="s">
        <v>517</v>
      </c>
      <c r="AR8" s="276" t="s">
        <v>518</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519</v>
      </c>
      <c r="AL9" s="1182"/>
      <c r="AM9" s="1182"/>
      <c r="AN9" s="1183"/>
      <c r="AO9" s="277">
        <v>721727</v>
      </c>
      <c r="AP9" s="277">
        <v>245402</v>
      </c>
      <c r="AQ9" s="278">
        <v>242692</v>
      </c>
      <c r="AR9" s="279">
        <v>1.1000000000000001</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520</v>
      </c>
      <c r="AL10" s="1182"/>
      <c r="AM10" s="1182"/>
      <c r="AN10" s="1183"/>
      <c r="AO10" s="280">
        <v>50953</v>
      </c>
      <c r="AP10" s="280">
        <v>17325</v>
      </c>
      <c r="AQ10" s="281">
        <v>27094</v>
      </c>
      <c r="AR10" s="282">
        <v>-36.1</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521</v>
      </c>
      <c r="AL11" s="1182"/>
      <c r="AM11" s="1182"/>
      <c r="AN11" s="1183"/>
      <c r="AO11" s="280" t="s">
        <v>522</v>
      </c>
      <c r="AP11" s="280" t="s">
        <v>522</v>
      </c>
      <c r="AQ11" s="281">
        <v>4163</v>
      </c>
      <c r="AR11" s="282" t="s">
        <v>522</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523</v>
      </c>
      <c r="AL12" s="1182"/>
      <c r="AM12" s="1182"/>
      <c r="AN12" s="1183"/>
      <c r="AO12" s="280" t="s">
        <v>522</v>
      </c>
      <c r="AP12" s="280" t="s">
        <v>522</v>
      </c>
      <c r="AQ12" s="281" t="s">
        <v>522</v>
      </c>
      <c r="AR12" s="282" t="s">
        <v>522</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524</v>
      </c>
      <c r="AL13" s="1182"/>
      <c r="AM13" s="1182"/>
      <c r="AN13" s="1183"/>
      <c r="AO13" s="280">
        <v>36308</v>
      </c>
      <c r="AP13" s="280">
        <v>12345</v>
      </c>
      <c r="AQ13" s="281">
        <v>8881</v>
      </c>
      <c r="AR13" s="282">
        <v>39</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525</v>
      </c>
      <c r="AL14" s="1182"/>
      <c r="AM14" s="1182"/>
      <c r="AN14" s="1183"/>
      <c r="AO14" s="280">
        <v>23929</v>
      </c>
      <c r="AP14" s="280">
        <v>8136</v>
      </c>
      <c r="AQ14" s="281">
        <v>5165</v>
      </c>
      <c r="AR14" s="282">
        <v>57.5</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526</v>
      </c>
      <c r="AL15" s="1185"/>
      <c r="AM15" s="1185"/>
      <c r="AN15" s="1186"/>
      <c r="AO15" s="280">
        <v>-27584</v>
      </c>
      <c r="AP15" s="280">
        <v>-9379</v>
      </c>
      <c r="AQ15" s="281">
        <v>-18870</v>
      </c>
      <c r="AR15" s="282">
        <v>-50.3</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191</v>
      </c>
      <c r="AL16" s="1185"/>
      <c r="AM16" s="1185"/>
      <c r="AN16" s="1186"/>
      <c r="AO16" s="280">
        <v>805333</v>
      </c>
      <c r="AP16" s="280">
        <v>273830</v>
      </c>
      <c r="AQ16" s="281">
        <v>269124</v>
      </c>
      <c r="AR16" s="282">
        <v>1.7</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527</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528</v>
      </c>
      <c r="AP20" s="289" t="s">
        <v>529</v>
      </c>
      <c r="AQ20" s="290" t="s">
        <v>530</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531</v>
      </c>
      <c r="AL21" s="1188"/>
      <c r="AM21" s="1188"/>
      <c r="AN21" s="1189"/>
      <c r="AO21" s="293">
        <v>23.8</v>
      </c>
      <c r="AP21" s="294">
        <v>24.07</v>
      </c>
      <c r="AQ21" s="295">
        <v>-0.27</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532</v>
      </c>
      <c r="AL22" s="1188"/>
      <c r="AM22" s="1188"/>
      <c r="AN22" s="1189"/>
      <c r="AO22" s="298">
        <v>95.2</v>
      </c>
      <c r="AP22" s="299">
        <v>94.6</v>
      </c>
      <c r="AQ22" s="300">
        <v>0.6</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8" t="s">
        <v>533</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ht="13.2" x14ac:dyDescent="0.2">
      <c r="A27" s="305"/>
      <c r="AO27" s="258"/>
      <c r="AP27" s="258"/>
      <c r="AQ27" s="258"/>
      <c r="AR27" s="258"/>
      <c r="AS27" s="258"/>
      <c r="AT27" s="258"/>
    </row>
    <row r="28" spans="1:46" ht="16.2" x14ac:dyDescent="0.2">
      <c r="A28" s="259" t="s">
        <v>534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535</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514</v>
      </c>
      <c r="AP30" s="268"/>
      <c r="AQ30" s="269" t="s">
        <v>515</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516</v>
      </c>
      <c r="AQ31" s="275" t="s">
        <v>517</v>
      </c>
      <c r="AR31" s="276" t="s">
        <v>518</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536</v>
      </c>
      <c r="AL32" s="1196"/>
      <c r="AM32" s="1196"/>
      <c r="AN32" s="1197"/>
      <c r="AO32" s="308">
        <v>398068</v>
      </c>
      <c r="AP32" s="308">
        <v>135351</v>
      </c>
      <c r="AQ32" s="309">
        <v>141234</v>
      </c>
      <c r="AR32" s="310">
        <v>-4.2</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537</v>
      </c>
      <c r="AL33" s="1196"/>
      <c r="AM33" s="1196"/>
      <c r="AN33" s="1197"/>
      <c r="AO33" s="308" t="s">
        <v>522</v>
      </c>
      <c r="AP33" s="308" t="s">
        <v>522</v>
      </c>
      <c r="AQ33" s="309" t="s">
        <v>522</v>
      </c>
      <c r="AR33" s="310" t="s">
        <v>522</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538</v>
      </c>
      <c r="AL34" s="1196"/>
      <c r="AM34" s="1196"/>
      <c r="AN34" s="1197"/>
      <c r="AO34" s="308" t="s">
        <v>522</v>
      </c>
      <c r="AP34" s="308" t="s">
        <v>522</v>
      </c>
      <c r="AQ34" s="309" t="s">
        <v>522</v>
      </c>
      <c r="AR34" s="310" t="s">
        <v>522</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539</v>
      </c>
      <c r="AL35" s="1196"/>
      <c r="AM35" s="1196"/>
      <c r="AN35" s="1197"/>
      <c r="AO35" s="308">
        <v>148885</v>
      </c>
      <c r="AP35" s="308">
        <v>50624</v>
      </c>
      <c r="AQ35" s="309">
        <v>30523</v>
      </c>
      <c r="AR35" s="310">
        <v>65.900000000000006</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540</v>
      </c>
      <c r="AL36" s="1196"/>
      <c r="AM36" s="1196"/>
      <c r="AN36" s="1197"/>
      <c r="AO36" s="308">
        <v>2839</v>
      </c>
      <c r="AP36" s="308">
        <v>965</v>
      </c>
      <c r="AQ36" s="309">
        <v>4602</v>
      </c>
      <c r="AR36" s="310">
        <v>-79</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541</v>
      </c>
      <c r="AL37" s="1196"/>
      <c r="AM37" s="1196"/>
      <c r="AN37" s="1197"/>
      <c r="AO37" s="308" t="s">
        <v>522</v>
      </c>
      <c r="AP37" s="308" t="s">
        <v>522</v>
      </c>
      <c r="AQ37" s="309">
        <v>937</v>
      </c>
      <c r="AR37" s="310" t="s">
        <v>522</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542</v>
      </c>
      <c r="AL38" s="1199"/>
      <c r="AM38" s="1199"/>
      <c r="AN38" s="1200"/>
      <c r="AO38" s="311">
        <v>1</v>
      </c>
      <c r="AP38" s="311">
        <v>0</v>
      </c>
      <c r="AQ38" s="312">
        <v>14</v>
      </c>
      <c r="AR38" s="300">
        <v>-100</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543</v>
      </c>
      <c r="AL39" s="1199"/>
      <c r="AM39" s="1199"/>
      <c r="AN39" s="1200"/>
      <c r="AO39" s="308">
        <v>-7472</v>
      </c>
      <c r="AP39" s="308">
        <v>-2541</v>
      </c>
      <c r="AQ39" s="309">
        <v>-6455</v>
      </c>
      <c r="AR39" s="310">
        <v>-60.6</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544</v>
      </c>
      <c r="AL40" s="1196"/>
      <c r="AM40" s="1196"/>
      <c r="AN40" s="1197"/>
      <c r="AO40" s="308">
        <v>-371327</v>
      </c>
      <c r="AP40" s="308">
        <v>-126259</v>
      </c>
      <c r="AQ40" s="309">
        <v>-126702</v>
      </c>
      <c r="AR40" s="310">
        <v>-0.3</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304</v>
      </c>
      <c r="AL41" s="1202"/>
      <c r="AM41" s="1202"/>
      <c r="AN41" s="1203"/>
      <c r="AO41" s="308">
        <v>170994</v>
      </c>
      <c r="AP41" s="308">
        <v>58141</v>
      </c>
      <c r="AQ41" s="309">
        <v>44155</v>
      </c>
      <c r="AR41" s="310">
        <v>31.7</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545</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547</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514</v>
      </c>
      <c r="AN49" s="1192" t="s">
        <v>548</v>
      </c>
      <c r="AO49" s="1193"/>
      <c r="AP49" s="1193"/>
      <c r="AQ49" s="1193"/>
      <c r="AR49" s="1194"/>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549</v>
      </c>
      <c r="AO50" s="325" t="s">
        <v>550</v>
      </c>
      <c r="AP50" s="326" t="s">
        <v>551</v>
      </c>
      <c r="AQ50" s="327" t="s">
        <v>552</v>
      </c>
      <c r="AR50" s="328" t="s">
        <v>553</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554</v>
      </c>
      <c r="AL51" s="321"/>
      <c r="AM51" s="329">
        <v>668789</v>
      </c>
      <c r="AN51" s="330">
        <v>199937</v>
      </c>
      <c r="AO51" s="331">
        <v>13.2</v>
      </c>
      <c r="AP51" s="332">
        <v>267911</v>
      </c>
      <c r="AQ51" s="333">
        <v>12.6</v>
      </c>
      <c r="AR51" s="334">
        <v>0.6</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555</v>
      </c>
      <c r="AM52" s="337">
        <v>400453</v>
      </c>
      <c r="AN52" s="338">
        <v>119717</v>
      </c>
      <c r="AO52" s="339">
        <v>6.1</v>
      </c>
      <c r="AP52" s="340">
        <v>106425</v>
      </c>
      <c r="AQ52" s="341">
        <v>-3.6</v>
      </c>
      <c r="AR52" s="342">
        <v>9.6999999999999993</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556</v>
      </c>
      <c r="AL53" s="321"/>
      <c r="AM53" s="329">
        <v>613875</v>
      </c>
      <c r="AN53" s="330">
        <v>188652</v>
      </c>
      <c r="AO53" s="331">
        <v>-5.6</v>
      </c>
      <c r="AP53" s="332">
        <v>228215</v>
      </c>
      <c r="AQ53" s="333">
        <v>-14.8</v>
      </c>
      <c r="AR53" s="334">
        <v>9.1999999999999993</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555</v>
      </c>
      <c r="AM54" s="337">
        <v>381805</v>
      </c>
      <c r="AN54" s="338">
        <v>117334</v>
      </c>
      <c r="AO54" s="339">
        <v>-2</v>
      </c>
      <c r="AP54" s="340">
        <v>117571</v>
      </c>
      <c r="AQ54" s="341">
        <v>10.5</v>
      </c>
      <c r="AR54" s="342">
        <v>-12.5</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557</v>
      </c>
      <c r="AL55" s="321"/>
      <c r="AM55" s="329">
        <v>578014</v>
      </c>
      <c r="AN55" s="330">
        <v>184433</v>
      </c>
      <c r="AO55" s="331">
        <v>-2.2000000000000002</v>
      </c>
      <c r="AP55" s="332">
        <v>264232</v>
      </c>
      <c r="AQ55" s="333">
        <v>15.8</v>
      </c>
      <c r="AR55" s="334">
        <v>-18</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555</v>
      </c>
      <c r="AM56" s="337">
        <v>213836</v>
      </c>
      <c r="AN56" s="338">
        <v>68231</v>
      </c>
      <c r="AO56" s="339">
        <v>-41.8</v>
      </c>
      <c r="AP56" s="340">
        <v>133959</v>
      </c>
      <c r="AQ56" s="341">
        <v>13.9</v>
      </c>
      <c r="AR56" s="342">
        <v>-55.7</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558</v>
      </c>
      <c r="AL57" s="321"/>
      <c r="AM57" s="329">
        <v>628484</v>
      </c>
      <c r="AN57" s="330">
        <v>206060</v>
      </c>
      <c r="AO57" s="331">
        <v>11.7</v>
      </c>
      <c r="AP57" s="332">
        <v>263613</v>
      </c>
      <c r="AQ57" s="333">
        <v>-0.2</v>
      </c>
      <c r="AR57" s="334">
        <v>11.9</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555</v>
      </c>
      <c r="AM58" s="337">
        <v>292281</v>
      </c>
      <c r="AN58" s="338">
        <v>95830</v>
      </c>
      <c r="AO58" s="339">
        <v>40.4</v>
      </c>
      <c r="AP58" s="340">
        <v>128823</v>
      </c>
      <c r="AQ58" s="341">
        <v>-3.8</v>
      </c>
      <c r="AR58" s="342">
        <v>44.2</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559</v>
      </c>
      <c r="AL59" s="321"/>
      <c r="AM59" s="329">
        <v>515904</v>
      </c>
      <c r="AN59" s="330">
        <v>175418</v>
      </c>
      <c r="AO59" s="331">
        <v>-14.9</v>
      </c>
      <c r="AP59" s="332">
        <v>362690</v>
      </c>
      <c r="AQ59" s="333">
        <v>37.6</v>
      </c>
      <c r="AR59" s="334">
        <v>-52.5</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555</v>
      </c>
      <c r="AM60" s="337">
        <v>303817</v>
      </c>
      <c r="AN60" s="338">
        <v>103304</v>
      </c>
      <c r="AO60" s="339">
        <v>7.8</v>
      </c>
      <c r="AP60" s="340">
        <v>172580</v>
      </c>
      <c r="AQ60" s="341">
        <v>34</v>
      </c>
      <c r="AR60" s="342">
        <v>-26.2</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560</v>
      </c>
      <c r="AL61" s="343"/>
      <c r="AM61" s="344">
        <v>601013</v>
      </c>
      <c r="AN61" s="345">
        <v>190900</v>
      </c>
      <c r="AO61" s="346">
        <v>0.4</v>
      </c>
      <c r="AP61" s="347">
        <v>277332</v>
      </c>
      <c r="AQ61" s="348">
        <v>10.199999999999999</v>
      </c>
      <c r="AR61" s="334">
        <v>-9.8000000000000007</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555</v>
      </c>
      <c r="AM62" s="337">
        <v>318438</v>
      </c>
      <c r="AN62" s="338">
        <v>100883</v>
      </c>
      <c r="AO62" s="339">
        <v>2.1</v>
      </c>
      <c r="AP62" s="340">
        <v>131872</v>
      </c>
      <c r="AQ62" s="341">
        <v>10.199999999999999</v>
      </c>
      <c r="AR62" s="342">
        <v>-8.1</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jZl8ia47GuTsvrei1VavrEiqBfZT19QBngKircM+qqinzRMytjLwCpkRayWGYY6aqOnOIRAc3GP3/6ShXecadQ==" saltValue="OY1L9j1dhFqrruVYOcOIR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562</v>
      </c>
    </row>
    <row r="121" spans="125:125" ht="13.5" hidden="1" customHeight="1" x14ac:dyDescent="0.2">
      <c r="DU121" s="255"/>
    </row>
  </sheetData>
  <sheetProtection algorithmName="SHA-512" hashValue="4HhlibI2J41J2fNimv5zbsIMt14GlbToWfoL0uthXQ+3QopM6fWvAm67rLpw+bVL0GZzzfCMetlToqHjO4XYiA==" saltValue="LfkRE8q5499cKc3sma4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563</v>
      </c>
    </row>
  </sheetData>
  <sheetProtection algorithmName="SHA-512" hashValue="NUibP5SEFR5DLihccCNgfQWN9s3in8FyPJOGZo00SeKMT1ByEqzOPbD4LU192uEyLPTa2Ng+oJRmVbOM655w8w==" saltValue="yFcAKBk+idp+yD0yKArA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2">
      <c r="B47" s="10"/>
      <c r="C47" s="1204" t="s">
        <v>3</v>
      </c>
      <c r="D47" s="1204"/>
      <c r="E47" s="1205"/>
      <c r="F47" s="11">
        <v>55.43</v>
      </c>
      <c r="G47" s="12">
        <v>55.67</v>
      </c>
      <c r="H47" s="12">
        <v>50.26</v>
      </c>
      <c r="I47" s="12">
        <v>45.54</v>
      </c>
      <c r="J47" s="13">
        <v>51.52</v>
      </c>
    </row>
    <row r="48" spans="2:10" ht="57.75" customHeight="1" x14ac:dyDescent="0.2">
      <c r="B48" s="14"/>
      <c r="C48" s="1206" t="s">
        <v>4</v>
      </c>
      <c r="D48" s="1206"/>
      <c r="E48" s="1207"/>
      <c r="F48" s="15">
        <v>10.26</v>
      </c>
      <c r="G48" s="16">
        <v>7.39</v>
      </c>
      <c r="H48" s="16">
        <v>9.8000000000000007</v>
      </c>
      <c r="I48" s="16">
        <v>11.99</v>
      </c>
      <c r="J48" s="17">
        <v>9.23</v>
      </c>
    </row>
    <row r="49" spans="2:10" ht="57.75" customHeight="1" thickBot="1" x14ac:dyDescent="0.25">
      <c r="B49" s="18"/>
      <c r="C49" s="1208" t="s">
        <v>5</v>
      </c>
      <c r="D49" s="1208"/>
      <c r="E49" s="1209"/>
      <c r="F49" s="19">
        <v>2.1</v>
      </c>
      <c r="G49" s="20" t="s">
        <v>569</v>
      </c>
      <c r="H49" s="20" t="s">
        <v>570</v>
      </c>
      <c r="I49" s="20">
        <v>0.03</v>
      </c>
      <c r="J49" s="21">
        <v>8.11</v>
      </c>
    </row>
    <row r="50" spans="2:10" ht="13.2" x14ac:dyDescent="0.2"/>
  </sheetData>
  <sheetProtection algorithmName="SHA-512" hashValue="ltDqCHSPqIBxpbxIj4Q/mwDcBJKesjtKWIR++Oa2D8E97p369bly5zC4bLsgFDBQuqYRm0EXOYndiYUF7cpVDg==" saltValue="MS/HcjYbUaznBqAskoIH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2023-10-17T04:55:53Z</cp:lastPrinted>
  <dcterms:created xsi:type="dcterms:W3CDTF">2023-02-20T06:30:47Z</dcterms:created>
  <dcterms:modified xsi:type="dcterms:W3CDTF">2023-10-17T04:55:57Z</dcterms:modified>
  <cp:category/>
</cp:coreProperties>
</file>