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<sst xmlns="http://schemas.openxmlformats.org/spreadsheetml/2006/main" count="194" uniqueCount="63">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</sst>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-369</v>
      </c>
      <c r="C9" s="34">
        <f>C10+C11</f>
        <v>127</v>
      </c>
      <c r="D9" s="64">
        <f>IF(B9-C9=0,"-",(1-(B9/(B9-C9)))*-1)</f>
        <v>-0.25604838709677424</v>
      </c>
      <c r="E9" s="34">
        <f>E10+E11</f>
        <v>-4945</v>
      </c>
      <c r="F9" s="64">
        <f>IF(B9-E9=0,"-",(1-(B9/(B9-E9)))*-1)</f>
        <v>-1.0806381118881119</v>
      </c>
      <c r="G9" s="34">
        <f>G10+G11</f>
        <v>-336</v>
      </c>
      <c r="H9" s="34">
        <f>H10+H11</f>
        <v>288</v>
      </c>
      <c r="I9" s="34">
        <f>I10+I11</f>
        <v>3665</v>
      </c>
      <c r="J9" s="34">
        <f>J10+J11</f>
        <v>624</v>
      </c>
      <c r="K9" s="34">
        <f>K10+K11</f>
        <v>7513</v>
      </c>
      <c r="L9" s="51">
        <f t="shared" ref="L9:L19" si="0">M9-N9</f>
        <v>-7.2108842017488293</v>
      </c>
      <c r="M9" s="55">
        <v>6.1807578872132805</v>
      </c>
      <c r="N9" s="55">
        <v>13.39164208896211</v>
      </c>
      <c r="O9" s="34">
        <f t="shared" ref="O9:W9" si="1">O10+O11</f>
        <v>-33</v>
      </c>
      <c r="P9" s="34">
        <f t="shared" si="1"/>
        <v>960</v>
      </c>
      <c r="Q9" s="34">
        <f t="shared" si="1"/>
        <v>15037</v>
      </c>
      <c r="R9" s="34">
        <f t="shared" si="1"/>
        <v>606</v>
      </c>
      <c r="S9" s="34">
        <f t="shared" si="1"/>
        <v>354</v>
      </c>
      <c r="T9" s="34">
        <f t="shared" si="1"/>
        <v>993</v>
      </c>
      <c r="U9" s="34">
        <f t="shared" si="1"/>
        <v>16134</v>
      </c>
      <c r="V9" s="34">
        <f t="shared" si="1"/>
        <v>639</v>
      </c>
      <c r="W9" s="34">
        <f t="shared" si="1"/>
        <v>354</v>
      </c>
      <c r="X9" s="51">
        <v>-0.70821184124318748</v>
      </c>
    </row>
    <row r="10" spans="1:24" ht="18.75" customHeight="1" x14ac:dyDescent="0.15">
      <c r="A10" s="6" t="s">
        <v>28</v>
      </c>
      <c r="B10" s="35">
        <f>B20+B21+B22+B23</f>
        <v>-223</v>
      </c>
      <c r="C10" s="35">
        <f>C20+C21+C22+C23</f>
        <v>70</v>
      </c>
      <c r="D10" s="65">
        <f t="shared" ref="D10:D38" si="2">IF(B10-C10=0,"-",(1-(B10/(B10-C10)))*-1)</f>
        <v>-0.23890784982935154</v>
      </c>
      <c r="E10" s="35">
        <f>E20+E21+E22+E23</f>
        <v>-2932</v>
      </c>
      <c r="F10" s="65">
        <f t="shared" ref="F10:F38" si="3">IF(B10-E10=0,"-",(1-(B10/(B10-E10)))*-1)</f>
        <v>-1.0823181985972683</v>
      </c>
      <c r="G10" s="35">
        <f>G20+G21+G22+G23</f>
        <v>-189</v>
      </c>
      <c r="H10" s="35">
        <f>H20+H21+H22+H23</f>
        <v>236</v>
      </c>
      <c r="I10" s="35">
        <f>I20+I21+I22+I23</f>
        <v>2928</v>
      </c>
      <c r="J10" s="35">
        <f>J20+J21+J22+J23</f>
        <v>425</v>
      </c>
      <c r="K10" s="35">
        <f>K20+K21+K22+K23</f>
        <v>5191</v>
      </c>
      <c r="L10" s="48">
        <f t="shared" si="0"/>
        <v>-5.3971943039238841</v>
      </c>
      <c r="M10" s="56">
        <v>6.739353734000197</v>
      </c>
      <c r="N10" s="56">
        <v>12.136548037924081</v>
      </c>
      <c r="O10" s="35">
        <f t="shared" ref="O10:W10" si="4">O20+O21+O22+O23</f>
        <v>-34</v>
      </c>
      <c r="P10" s="35">
        <f t="shared" si="4"/>
        <v>712</v>
      </c>
      <c r="Q10" s="35">
        <f t="shared" si="4"/>
        <v>11618</v>
      </c>
      <c r="R10" s="35">
        <f t="shared" si="4"/>
        <v>497</v>
      </c>
      <c r="S10" s="35">
        <f t="shared" si="4"/>
        <v>215</v>
      </c>
      <c r="T10" s="35">
        <f t="shared" si="4"/>
        <v>746</v>
      </c>
      <c r="U10" s="35">
        <f t="shared" si="4"/>
        <v>12287</v>
      </c>
      <c r="V10" s="35">
        <f t="shared" si="4"/>
        <v>540</v>
      </c>
      <c r="W10" s="35">
        <f t="shared" si="4"/>
        <v>206</v>
      </c>
      <c r="X10" s="48">
        <v>-0.9709238430339262</v>
      </c>
    </row>
    <row r="11" spans="1:24" ht="18.75" customHeight="1" x14ac:dyDescent="0.15">
      <c r="A11" s="2" t="s">
        <v>27</v>
      </c>
      <c r="B11" s="36">
        <f>B12+B13+B14+B15+B16</f>
        <v>-146</v>
      </c>
      <c r="C11" s="36">
        <f>C12+C13+C14+C15+C16</f>
        <v>57</v>
      </c>
      <c r="D11" s="66">
        <f t="shared" si="2"/>
        <v>-0.28078817733990147</v>
      </c>
      <c r="E11" s="36">
        <f>E12+E13+E14+E15+E16</f>
        <v>-2013</v>
      </c>
      <c r="F11" s="66">
        <f t="shared" si="3"/>
        <v>-1.0782003213711837</v>
      </c>
      <c r="G11" s="36">
        <f>G12+G13+G14+G15+G16</f>
        <v>-147</v>
      </c>
      <c r="H11" s="36">
        <f>H12+H13+H14+H15+H16</f>
        <v>52</v>
      </c>
      <c r="I11" s="36">
        <f>I12+I13+I14+I15+I16</f>
        <v>737</v>
      </c>
      <c r="J11" s="36">
        <f>J12+J13+J14+J15+J16</f>
        <v>199</v>
      </c>
      <c r="K11" s="36">
        <f>K12+K13+K14+K15+K16</f>
        <v>2322</v>
      </c>
      <c r="L11" s="50">
        <f t="shared" si="0"/>
        <v>-12.696457296789241</v>
      </c>
      <c r="M11" s="57">
        <v>4.4912638056669438</v>
      </c>
      <c r="N11" s="57">
        <v>17.187721102456184</v>
      </c>
      <c r="O11" s="36">
        <f t="shared" ref="O11:W11" si="5">O12+O13+O14+O15+O16</f>
        <v>1</v>
      </c>
      <c r="P11" s="36">
        <f t="shared" si="5"/>
        <v>248</v>
      </c>
      <c r="Q11" s="36">
        <f t="shared" si="5"/>
        <v>3419</v>
      </c>
      <c r="R11" s="36">
        <f t="shared" si="5"/>
        <v>109</v>
      </c>
      <c r="S11" s="36">
        <f t="shared" si="5"/>
        <v>139</v>
      </c>
      <c r="T11" s="36">
        <f t="shared" si="5"/>
        <v>247</v>
      </c>
      <c r="U11" s="36">
        <f t="shared" si="5"/>
        <v>3847</v>
      </c>
      <c r="V11" s="36">
        <f t="shared" si="5"/>
        <v>99</v>
      </c>
      <c r="W11" s="36">
        <f t="shared" si="5"/>
        <v>148</v>
      </c>
      <c r="X11" s="53">
        <v>8.6370457801290712E-2</v>
      </c>
    </row>
    <row r="12" spans="1:24" ht="18.75" customHeight="1" x14ac:dyDescent="0.15">
      <c r="A12" s="6" t="s">
        <v>26</v>
      </c>
      <c r="B12" s="35">
        <f>B24</f>
        <v>-16</v>
      </c>
      <c r="C12" s="35">
        <f>C24</f>
        <v>-3</v>
      </c>
      <c r="D12" s="65">
        <f t="shared" si="2"/>
        <v>0.23076923076923084</v>
      </c>
      <c r="E12" s="35">
        <f>E24</f>
        <v>-149</v>
      </c>
      <c r="F12" s="65">
        <f t="shared" si="3"/>
        <v>-1.1203007518796992</v>
      </c>
      <c r="G12" s="35">
        <f>G24</f>
        <v>-15</v>
      </c>
      <c r="H12" s="35">
        <f>H24</f>
        <v>9</v>
      </c>
      <c r="I12" s="35">
        <f>I24</f>
        <v>68</v>
      </c>
      <c r="J12" s="35">
        <f>J24</f>
        <v>24</v>
      </c>
      <c r="K12" s="35">
        <f>K24</f>
        <v>170</v>
      </c>
      <c r="L12" s="48">
        <f t="shared" si="0"/>
        <v>-16.581814217050642</v>
      </c>
      <c r="M12" s="56">
        <v>9.9490885302303891</v>
      </c>
      <c r="N12" s="56">
        <v>26.530902747281033</v>
      </c>
      <c r="O12" s="35">
        <f t="shared" ref="O12:W12" si="6">O24</f>
        <v>-1</v>
      </c>
      <c r="P12" s="35">
        <f t="shared" si="6"/>
        <v>21</v>
      </c>
      <c r="Q12" s="35">
        <f t="shared" si="6"/>
        <v>284</v>
      </c>
      <c r="R12" s="35">
        <f t="shared" si="6"/>
        <v>8</v>
      </c>
      <c r="S12" s="35">
        <f t="shared" si="6"/>
        <v>13</v>
      </c>
      <c r="T12" s="35">
        <f t="shared" si="6"/>
        <v>22</v>
      </c>
      <c r="U12" s="35">
        <f t="shared" si="6"/>
        <v>331</v>
      </c>
      <c r="V12" s="35">
        <f t="shared" si="6"/>
        <v>10</v>
      </c>
      <c r="W12" s="35">
        <f t="shared" si="6"/>
        <v>12</v>
      </c>
      <c r="X12" s="48">
        <v>-1.1054542811367121</v>
      </c>
    </row>
    <row r="13" spans="1:24" ht="18.75" customHeight="1" x14ac:dyDescent="0.15">
      <c r="A13" s="4" t="s">
        <v>25</v>
      </c>
      <c r="B13" s="37">
        <f>B25+B26+B27</f>
        <v>-13</v>
      </c>
      <c r="C13" s="37">
        <f>C25+C26+C27</f>
        <v>55</v>
      </c>
      <c r="D13" s="67">
        <f t="shared" si="2"/>
        <v>-0.80882352941176472</v>
      </c>
      <c r="E13" s="37">
        <f>E25+E26+E27</f>
        <v>-555</v>
      </c>
      <c r="F13" s="67">
        <f t="shared" si="3"/>
        <v>-1.0239852398523985</v>
      </c>
      <c r="G13" s="37">
        <f>G25+G26+G27</f>
        <v>-15</v>
      </c>
      <c r="H13" s="37">
        <f>H25+H26+H27</f>
        <v>11</v>
      </c>
      <c r="I13" s="37">
        <f>I25+I26+I27</f>
        <v>107</v>
      </c>
      <c r="J13" s="37">
        <f>J25+J26+J27</f>
        <v>26</v>
      </c>
      <c r="K13" s="37">
        <f>K25+K26+K27</f>
        <v>461</v>
      </c>
      <c r="L13" s="49">
        <f t="shared" si="0"/>
        <v>-7.1665680581807525</v>
      </c>
      <c r="M13" s="58">
        <v>5.2554832426658855</v>
      </c>
      <c r="N13" s="58">
        <v>12.422051300846638</v>
      </c>
      <c r="O13" s="37">
        <f t="shared" ref="O13:W13" si="7">O25+O26+O27</f>
        <v>2</v>
      </c>
      <c r="P13" s="37">
        <f t="shared" si="7"/>
        <v>44</v>
      </c>
      <c r="Q13" s="37">
        <f t="shared" si="7"/>
        <v>514</v>
      </c>
      <c r="R13" s="37">
        <f t="shared" si="7"/>
        <v>19</v>
      </c>
      <c r="S13" s="37">
        <f t="shared" si="7"/>
        <v>25</v>
      </c>
      <c r="T13" s="37">
        <f t="shared" si="7"/>
        <v>42</v>
      </c>
      <c r="U13" s="37">
        <f t="shared" si="7"/>
        <v>715</v>
      </c>
      <c r="V13" s="37">
        <f t="shared" si="7"/>
        <v>19</v>
      </c>
      <c r="W13" s="37">
        <f t="shared" si="7"/>
        <v>23</v>
      </c>
      <c r="X13" s="49">
        <v>0.95554240775743793</v>
      </c>
    </row>
    <row r="14" spans="1:24" ht="18.75" customHeight="1" x14ac:dyDescent="0.15">
      <c r="A14" s="4" t="s">
        <v>24</v>
      </c>
      <c r="B14" s="37">
        <f>B28+B29+B30+B31</f>
        <v>-43</v>
      </c>
      <c r="C14" s="37">
        <f>C28+C29+C30+C31</f>
        <v>13</v>
      </c>
      <c r="D14" s="67">
        <f t="shared" si="2"/>
        <v>-0.2321428571428571</v>
      </c>
      <c r="E14" s="37">
        <f>E28+E29+E30+E31</f>
        <v>-573</v>
      </c>
      <c r="F14" s="67">
        <f t="shared" si="3"/>
        <v>-1.0811320754716982</v>
      </c>
      <c r="G14" s="37">
        <f>G28+G29+G30+G31</f>
        <v>-45</v>
      </c>
      <c r="H14" s="37">
        <f>H28+H29+H30+H31</f>
        <v>21</v>
      </c>
      <c r="I14" s="37">
        <f>I28+I29+I30+I31</f>
        <v>349</v>
      </c>
      <c r="J14" s="37">
        <f>J28+J29+J30+J31</f>
        <v>66</v>
      </c>
      <c r="K14" s="37">
        <f>K28+K29+K30+K31</f>
        <v>819</v>
      </c>
      <c r="L14" s="49">
        <f t="shared" si="0"/>
        <v>-10.170820241820925</v>
      </c>
      <c r="M14" s="58">
        <v>4.7463827795164324</v>
      </c>
      <c r="N14" s="58">
        <v>14.917203021337357</v>
      </c>
      <c r="O14" s="37">
        <f t="shared" ref="O14:W14" si="8">O28+O29+O30+O31</f>
        <v>2</v>
      </c>
      <c r="P14" s="37">
        <f t="shared" si="8"/>
        <v>89</v>
      </c>
      <c r="Q14" s="37">
        <f t="shared" si="8"/>
        <v>1324</v>
      </c>
      <c r="R14" s="37">
        <f t="shared" si="8"/>
        <v>38</v>
      </c>
      <c r="S14" s="37">
        <f t="shared" si="8"/>
        <v>51</v>
      </c>
      <c r="T14" s="37">
        <f t="shared" si="8"/>
        <v>87</v>
      </c>
      <c r="U14" s="37">
        <f t="shared" si="8"/>
        <v>1427</v>
      </c>
      <c r="V14" s="37">
        <f t="shared" si="8"/>
        <v>40</v>
      </c>
      <c r="W14" s="37">
        <f t="shared" si="8"/>
        <v>47</v>
      </c>
      <c r="X14" s="49">
        <v>0.45203645519203661</v>
      </c>
    </row>
    <row r="15" spans="1:24" ht="18.75" customHeight="1" x14ac:dyDescent="0.15">
      <c r="A15" s="4" t="s">
        <v>23</v>
      </c>
      <c r="B15" s="37">
        <f>B32+B33+B34+B35</f>
        <v>-48</v>
      </c>
      <c r="C15" s="37">
        <f>C32+C33+C34+C35</f>
        <v>-2</v>
      </c>
      <c r="D15" s="67">
        <f t="shared" si="2"/>
        <v>4.3478260869565188E-2</v>
      </c>
      <c r="E15" s="37">
        <f>E32+E33+E34+E35</f>
        <v>-460</v>
      </c>
      <c r="F15" s="67">
        <f t="shared" si="3"/>
        <v>-1.116504854368932</v>
      </c>
      <c r="G15" s="37">
        <f>G32+G33+G34+G35</f>
        <v>-55</v>
      </c>
      <c r="H15" s="37">
        <f>H32+H33+H34+H35</f>
        <v>8</v>
      </c>
      <c r="I15" s="37">
        <f>I32+I33+I34+I35</f>
        <v>179</v>
      </c>
      <c r="J15" s="37">
        <f>J32+J33+J34+J35</f>
        <v>63</v>
      </c>
      <c r="K15" s="39">
        <f>K32+K33+K34+K35</f>
        <v>615</v>
      </c>
      <c r="L15" s="49">
        <f>M15-N15</f>
        <v>-16.419387554799449</v>
      </c>
      <c r="M15" s="58">
        <v>2.3882745534253749</v>
      </c>
      <c r="N15" s="58">
        <v>18.807662108224825</v>
      </c>
      <c r="O15" s="39">
        <f t="shared" ref="O15:W15" si="9">O32+O33+O34+O35</f>
        <v>7</v>
      </c>
      <c r="P15" s="37">
        <f t="shared" si="9"/>
        <v>90</v>
      </c>
      <c r="Q15" s="37">
        <f t="shared" si="9"/>
        <v>1072</v>
      </c>
      <c r="R15" s="37">
        <f t="shared" si="9"/>
        <v>42</v>
      </c>
      <c r="S15" s="37">
        <f t="shared" si="9"/>
        <v>48</v>
      </c>
      <c r="T15" s="37">
        <f>T32+T33+T34+T35</f>
        <v>83</v>
      </c>
      <c r="U15" s="37">
        <f t="shared" si="9"/>
        <v>1096</v>
      </c>
      <c r="V15" s="37">
        <f t="shared" si="9"/>
        <v>26</v>
      </c>
      <c r="W15" s="37">
        <f t="shared" si="9"/>
        <v>57</v>
      </c>
      <c r="X15" s="49">
        <v>2.0897402342472056</v>
      </c>
    </row>
    <row r="16" spans="1:24" ht="18.75" customHeight="1" x14ac:dyDescent="0.15">
      <c r="A16" s="2" t="s">
        <v>22</v>
      </c>
      <c r="B16" s="36">
        <f>B36+B37+B38</f>
        <v>-26</v>
      </c>
      <c r="C16" s="36">
        <f>C36+C37+C38</f>
        <v>-6</v>
      </c>
      <c r="D16" s="66">
        <f t="shared" si="2"/>
        <v>0.30000000000000004</v>
      </c>
      <c r="E16" s="36">
        <f>E36+E37+E38</f>
        <v>-276</v>
      </c>
      <c r="F16" s="66">
        <f t="shared" si="3"/>
        <v>-1.1040000000000001</v>
      </c>
      <c r="G16" s="36">
        <f>G36+G37+G38</f>
        <v>-17</v>
      </c>
      <c r="H16" s="36">
        <f>H36+H37+H38</f>
        <v>3</v>
      </c>
      <c r="I16" s="36">
        <f>I36+I37+I38</f>
        <v>34</v>
      </c>
      <c r="J16" s="36">
        <f>J36+J37+J38</f>
        <v>20</v>
      </c>
      <c r="K16" s="36">
        <f>K36+K37+K38</f>
        <v>257</v>
      </c>
      <c r="L16" s="50">
        <f t="shared" si="0"/>
        <v>-21.085145930957612</v>
      </c>
      <c r="M16" s="57">
        <v>3.7209081054631086</v>
      </c>
      <c r="N16" s="57">
        <v>24.806054036420722</v>
      </c>
      <c r="O16" s="36">
        <f t="shared" ref="O16:W16" si="10">O36+O37+O38</f>
        <v>-9</v>
      </c>
      <c r="P16" s="36">
        <f t="shared" si="10"/>
        <v>4</v>
      </c>
      <c r="Q16" s="36">
        <f t="shared" si="10"/>
        <v>225</v>
      </c>
      <c r="R16" s="36">
        <f t="shared" si="10"/>
        <v>2</v>
      </c>
      <c r="S16" s="36">
        <f t="shared" si="10"/>
        <v>2</v>
      </c>
      <c r="T16" s="36">
        <f t="shared" si="10"/>
        <v>13</v>
      </c>
      <c r="U16" s="36">
        <f t="shared" si="10"/>
        <v>278</v>
      </c>
      <c r="V16" s="36">
        <f t="shared" si="10"/>
        <v>4</v>
      </c>
      <c r="W16" s="36">
        <f t="shared" si="10"/>
        <v>9</v>
      </c>
      <c r="X16" s="53">
        <v>-11.162724316389324</v>
      </c>
    </row>
    <row r="17" spans="1:24" ht="18.75" customHeight="1" x14ac:dyDescent="0.15">
      <c r="A17" s="6" t="s">
        <v>21</v>
      </c>
      <c r="B17" s="35">
        <f>B12+B13+B20</f>
        <v>-157</v>
      </c>
      <c r="C17" s="35">
        <f>C12+C13+C20</f>
        <v>50</v>
      </c>
      <c r="D17" s="65">
        <f t="shared" si="2"/>
        <v>-0.24154589371980673</v>
      </c>
      <c r="E17" s="35">
        <f>E12+E13+E20</f>
        <v>-1995</v>
      </c>
      <c r="F17" s="65">
        <f t="shared" si="3"/>
        <v>-1.0854189336235038</v>
      </c>
      <c r="G17" s="35">
        <f>G12+G13+G20</f>
        <v>-122</v>
      </c>
      <c r="H17" s="35">
        <f>H12+H13+H20</f>
        <v>127</v>
      </c>
      <c r="I17" s="35">
        <f>I12+I13+I20</f>
        <v>1471</v>
      </c>
      <c r="J17" s="35">
        <f>J12+J13+J20</f>
        <v>249</v>
      </c>
      <c r="K17" s="35">
        <f>K12+K13+K20</f>
        <v>2892</v>
      </c>
      <c r="L17" s="48">
        <f t="shared" si="0"/>
        <v>-6.4543958450678289</v>
      </c>
      <c r="M17" s="56">
        <v>6.7189202649476591</v>
      </c>
      <c r="N17" s="56">
        <v>13.173316110015488</v>
      </c>
      <c r="O17" s="35">
        <f t="shared" ref="O17:W17" si="11">O12+O13+O20</f>
        <v>-35</v>
      </c>
      <c r="P17" s="35">
        <f t="shared" si="11"/>
        <v>312</v>
      </c>
      <c r="Q17" s="35">
        <f t="shared" si="11"/>
        <v>5120</v>
      </c>
      <c r="R17" s="35">
        <f t="shared" si="11"/>
        <v>228</v>
      </c>
      <c r="S17" s="35">
        <f t="shared" si="11"/>
        <v>84</v>
      </c>
      <c r="T17" s="35">
        <f t="shared" si="11"/>
        <v>347</v>
      </c>
      <c r="U17" s="35">
        <f t="shared" si="11"/>
        <v>5694</v>
      </c>
      <c r="V17" s="35">
        <f t="shared" si="11"/>
        <v>232</v>
      </c>
      <c r="W17" s="35">
        <f t="shared" si="11"/>
        <v>115</v>
      </c>
      <c r="X17" s="48">
        <v>-1.8516709391588044</v>
      </c>
    </row>
    <row r="18" spans="1:24" ht="18.75" customHeight="1" x14ac:dyDescent="0.15">
      <c r="A18" s="4" t="s">
        <v>20</v>
      </c>
      <c r="B18" s="37">
        <f>B14+B22</f>
        <v>-52</v>
      </c>
      <c r="C18" s="37">
        <f>C14+C22</f>
        <v>38</v>
      </c>
      <c r="D18" s="67">
        <f t="shared" si="2"/>
        <v>-0.42222222222222228</v>
      </c>
      <c r="E18" s="37">
        <f>E14+E22</f>
        <v>-1205</v>
      </c>
      <c r="F18" s="67">
        <f t="shared" si="3"/>
        <v>-1.0450997398091935</v>
      </c>
      <c r="G18" s="37">
        <f>G14+G22</f>
        <v>-68</v>
      </c>
      <c r="H18" s="37">
        <f>H14+H22</f>
        <v>47</v>
      </c>
      <c r="I18" s="37">
        <f>I14+I22</f>
        <v>651</v>
      </c>
      <c r="J18" s="37">
        <f>J14+J22</f>
        <v>115</v>
      </c>
      <c r="K18" s="37">
        <f>K14+K22</f>
        <v>1502</v>
      </c>
      <c r="L18" s="49">
        <f t="shared" si="0"/>
        <v>-8.1736852123478627</v>
      </c>
      <c r="M18" s="58">
        <v>5.649458896769846</v>
      </c>
      <c r="N18" s="58">
        <v>13.823144109117708</v>
      </c>
      <c r="O18" s="37">
        <f t="shared" ref="O18:W18" si="12">O14+O22</f>
        <v>16</v>
      </c>
      <c r="P18" s="37">
        <f t="shared" si="12"/>
        <v>170</v>
      </c>
      <c r="Q18" s="37">
        <f t="shared" si="12"/>
        <v>2521</v>
      </c>
      <c r="R18" s="37">
        <f t="shared" si="12"/>
        <v>82</v>
      </c>
      <c r="S18" s="37">
        <f t="shared" si="12"/>
        <v>88</v>
      </c>
      <c r="T18" s="37">
        <f t="shared" si="12"/>
        <v>154</v>
      </c>
      <c r="U18" s="37">
        <f t="shared" si="12"/>
        <v>2875</v>
      </c>
      <c r="V18" s="37">
        <f t="shared" si="12"/>
        <v>74</v>
      </c>
      <c r="W18" s="37">
        <f t="shared" si="12"/>
        <v>80</v>
      </c>
      <c r="X18" s="49">
        <v>1.923220049964204</v>
      </c>
    </row>
    <row r="19" spans="1:24" ht="18.75" customHeight="1" x14ac:dyDescent="0.15">
      <c r="A19" s="2" t="s">
        <v>19</v>
      </c>
      <c r="B19" s="36">
        <f>B15+B16+B21+B23</f>
        <v>-160</v>
      </c>
      <c r="C19" s="36">
        <f>C15+C16+C21+C23</f>
        <v>39</v>
      </c>
      <c r="D19" s="66">
        <f t="shared" si="2"/>
        <v>-0.1959798994974874</v>
      </c>
      <c r="E19" s="36">
        <f>E15+E16+E21+E23</f>
        <v>-1745</v>
      </c>
      <c r="F19" s="66">
        <f t="shared" si="3"/>
        <v>-1.1009463722397477</v>
      </c>
      <c r="G19" s="36">
        <f>G15+G16+G21+G23</f>
        <v>-146</v>
      </c>
      <c r="H19" s="36">
        <f>H15+H16+H21+H23</f>
        <v>114</v>
      </c>
      <c r="I19" s="36">
        <f>I15+I16+I21+I23</f>
        <v>1543</v>
      </c>
      <c r="J19" s="36">
        <f>J15+J16+J21+J23</f>
        <v>260</v>
      </c>
      <c r="K19" s="38">
        <f>K15+K16+K21+K23</f>
        <v>3119</v>
      </c>
      <c r="L19" s="50">
        <f t="shared" si="0"/>
        <v>-7.5354838709677407</v>
      </c>
      <c r="M19" s="57">
        <v>5.8838709677419354</v>
      </c>
      <c r="N19" s="57">
        <v>13.419354838709676</v>
      </c>
      <c r="O19" s="38">
        <f t="shared" ref="O19:W19" si="13">O15+O16+O21+O23</f>
        <v>-14</v>
      </c>
      <c r="P19" s="38">
        <f>P15+P16+P21+P23</f>
        <v>478</v>
      </c>
      <c r="Q19" s="36">
        <f t="shared" si="13"/>
        <v>7396</v>
      </c>
      <c r="R19" s="36">
        <f t="shared" si="13"/>
        <v>296</v>
      </c>
      <c r="S19" s="36">
        <f t="shared" si="13"/>
        <v>182</v>
      </c>
      <c r="T19" s="36">
        <f t="shared" si="13"/>
        <v>492</v>
      </c>
      <c r="U19" s="36">
        <f t="shared" si="13"/>
        <v>7565</v>
      </c>
      <c r="V19" s="36">
        <f t="shared" si="13"/>
        <v>333</v>
      </c>
      <c r="W19" s="36">
        <f t="shared" si="13"/>
        <v>159</v>
      </c>
      <c r="X19" s="53">
        <v>-0.72258064516128684</v>
      </c>
    </row>
    <row r="20" spans="1:24" ht="18.75" customHeight="1" x14ac:dyDescent="0.15">
      <c r="A20" s="5" t="s">
        <v>18</v>
      </c>
      <c r="B20" s="40">
        <f>G20+O20</f>
        <v>-128</v>
      </c>
      <c r="C20" s="40">
        <v>-2</v>
      </c>
      <c r="D20" s="68">
        <f t="shared" si="2"/>
        <v>1.5873015873015817E-2</v>
      </c>
      <c r="E20" s="40">
        <f>I20-K20+Q20-U20</f>
        <v>-1291</v>
      </c>
      <c r="F20" s="68">
        <f t="shared" si="3"/>
        <v>-1.1100601891659501</v>
      </c>
      <c r="G20" s="40">
        <f>H20-J20</f>
        <v>-92</v>
      </c>
      <c r="H20" s="40">
        <v>107</v>
      </c>
      <c r="I20" s="40">
        <v>1296</v>
      </c>
      <c r="J20" s="40">
        <v>199</v>
      </c>
      <c r="K20" s="40">
        <v>2261</v>
      </c>
      <c r="L20" s="48">
        <f>M20-N20</f>
        <v>-5.7846394910344117</v>
      </c>
      <c r="M20" s="56">
        <v>6.727787234137848</v>
      </c>
      <c r="N20" s="56">
        <v>12.51242672517226</v>
      </c>
      <c r="O20" s="40">
        <f>P20-T20</f>
        <v>-36</v>
      </c>
      <c r="P20" s="40">
        <f>R20+S20</f>
        <v>247</v>
      </c>
      <c r="Q20" s="41">
        <v>4322</v>
      </c>
      <c r="R20" s="41">
        <v>201</v>
      </c>
      <c r="S20" s="41">
        <v>46</v>
      </c>
      <c r="T20" s="41">
        <f>SUM(V20:W20)</f>
        <v>283</v>
      </c>
      <c r="U20" s="41">
        <v>4648</v>
      </c>
      <c r="V20" s="41">
        <v>203</v>
      </c>
      <c r="W20" s="41">
        <v>80</v>
      </c>
      <c r="X20" s="52">
        <v>-2.2635545834482471</v>
      </c>
    </row>
    <row r="21" spans="1:24" ht="18.75" customHeight="1" x14ac:dyDescent="0.15">
      <c r="A21" s="3" t="s">
        <v>17</v>
      </c>
      <c r="B21" s="42">
        <f t="shared" ref="B21:B38" si="14">G21+O21</f>
        <v>4</v>
      </c>
      <c r="C21" s="42">
        <v>88</v>
      </c>
      <c r="D21" s="69">
        <f t="shared" si="2"/>
        <v>-1.0476190476190477</v>
      </c>
      <c r="E21" s="42">
        <f t="shared" ref="E21:E38" si="15">I21-K21+Q21-U21</f>
        <v>-614</v>
      </c>
      <c r="F21" s="69">
        <f t="shared" si="3"/>
        <v>-0.99352750809061485</v>
      </c>
      <c r="G21" s="42">
        <f t="shared" ref="G21:G38" si="16">H21-J21</f>
        <v>-50</v>
      </c>
      <c r="H21" s="42">
        <v>87</v>
      </c>
      <c r="I21" s="42">
        <v>1137</v>
      </c>
      <c r="J21" s="42">
        <v>137</v>
      </c>
      <c r="K21" s="42">
        <v>1797</v>
      </c>
      <c r="L21" s="49">
        <f t="shared" ref="L21:L38" si="17">M21-N21</f>
        <v>-4.0086181996537862</v>
      </c>
      <c r="M21" s="58">
        <v>6.9749956673975904</v>
      </c>
      <c r="N21" s="58">
        <v>10.983613867051377</v>
      </c>
      <c r="O21" s="42">
        <f t="shared" ref="O21:O38" si="18">P21-T21</f>
        <v>54</v>
      </c>
      <c r="P21" s="42">
        <f t="shared" ref="P21:P38" si="19">R21+S21</f>
        <v>308</v>
      </c>
      <c r="Q21" s="42">
        <v>4929</v>
      </c>
      <c r="R21" s="42">
        <v>203</v>
      </c>
      <c r="S21" s="42">
        <v>105</v>
      </c>
      <c r="T21" s="42">
        <f t="shared" ref="T21:T38" si="20">SUM(V21:W21)</f>
        <v>254</v>
      </c>
      <c r="U21" s="42">
        <v>4883</v>
      </c>
      <c r="V21" s="42">
        <v>175</v>
      </c>
      <c r="W21" s="42">
        <v>79</v>
      </c>
      <c r="X21" s="49">
        <v>4.3293076556260921</v>
      </c>
    </row>
    <row r="22" spans="1:24" ht="18.75" customHeight="1" x14ac:dyDescent="0.15">
      <c r="A22" s="3" t="s">
        <v>16</v>
      </c>
      <c r="B22" s="42">
        <f t="shared" si="14"/>
        <v>-9</v>
      </c>
      <c r="C22" s="42">
        <v>25</v>
      </c>
      <c r="D22" s="69">
        <f t="shared" si="2"/>
        <v>-0.73529411764705888</v>
      </c>
      <c r="E22" s="42">
        <f t="shared" si="15"/>
        <v>-632</v>
      </c>
      <c r="F22" s="69">
        <f t="shared" si="3"/>
        <v>-1.014446227929374</v>
      </c>
      <c r="G22" s="42">
        <f t="shared" si="16"/>
        <v>-23</v>
      </c>
      <c r="H22" s="42">
        <v>26</v>
      </c>
      <c r="I22" s="42">
        <v>302</v>
      </c>
      <c r="J22" s="42">
        <v>49</v>
      </c>
      <c r="K22" s="42">
        <v>683</v>
      </c>
      <c r="L22" s="49">
        <f t="shared" si="17"/>
        <v>-5.9050687224793537</v>
      </c>
      <c r="M22" s="58">
        <v>6.6752950775853579</v>
      </c>
      <c r="N22" s="58">
        <v>12.580363800064712</v>
      </c>
      <c r="O22" s="42">
        <f t="shared" si="18"/>
        <v>14</v>
      </c>
      <c r="P22" s="42">
        <f t="shared" si="19"/>
        <v>81</v>
      </c>
      <c r="Q22" s="42">
        <v>1197</v>
      </c>
      <c r="R22" s="42">
        <v>44</v>
      </c>
      <c r="S22" s="42">
        <v>37</v>
      </c>
      <c r="T22" s="42">
        <f t="shared" si="20"/>
        <v>67</v>
      </c>
      <c r="U22" s="42">
        <v>1448</v>
      </c>
      <c r="V22" s="42">
        <v>34</v>
      </c>
      <c r="W22" s="42">
        <v>33</v>
      </c>
      <c r="X22" s="49">
        <v>3.5943896571613436</v>
      </c>
    </row>
    <row r="23" spans="1:24" ht="18.75" customHeight="1" x14ac:dyDescent="0.15">
      <c r="A23" s="1" t="s">
        <v>15</v>
      </c>
      <c r="B23" s="43">
        <f t="shared" si="14"/>
        <v>-90</v>
      </c>
      <c r="C23" s="43">
        <v>-41</v>
      </c>
      <c r="D23" s="70">
        <f t="shared" si="2"/>
        <v>0.83673469387755106</v>
      </c>
      <c r="E23" s="43">
        <f t="shared" si="15"/>
        <v>-395</v>
      </c>
      <c r="F23" s="70">
        <f t="shared" si="3"/>
        <v>-1.2950819672131146</v>
      </c>
      <c r="G23" s="43">
        <f t="shared" si="16"/>
        <v>-24</v>
      </c>
      <c r="H23" s="43">
        <v>16</v>
      </c>
      <c r="I23" s="43">
        <v>193</v>
      </c>
      <c r="J23" s="43">
        <v>40</v>
      </c>
      <c r="K23" s="44">
        <v>450</v>
      </c>
      <c r="L23" s="50">
        <f t="shared" si="17"/>
        <v>-8.7402383211558679</v>
      </c>
      <c r="M23" s="57">
        <v>5.8268255474372435</v>
      </c>
      <c r="N23" s="57">
        <v>14.567063868593111</v>
      </c>
      <c r="O23" s="44">
        <f t="shared" si="18"/>
        <v>-66</v>
      </c>
      <c r="P23" s="44">
        <f t="shared" si="19"/>
        <v>76</v>
      </c>
      <c r="Q23" s="43">
        <v>1170</v>
      </c>
      <c r="R23" s="43">
        <v>49</v>
      </c>
      <c r="S23" s="43">
        <v>27</v>
      </c>
      <c r="T23" s="43">
        <f t="shared" si="20"/>
        <v>142</v>
      </c>
      <c r="U23" s="43">
        <v>1308</v>
      </c>
      <c r="V23" s="43">
        <v>128</v>
      </c>
      <c r="W23" s="43">
        <v>14</v>
      </c>
      <c r="X23" s="54">
        <v>-24.035655383178636</v>
      </c>
    </row>
    <row r="24" spans="1:24" ht="18.75" customHeight="1" x14ac:dyDescent="0.15">
      <c r="A24" s="7" t="s">
        <v>14</v>
      </c>
      <c r="B24" s="45">
        <f t="shared" si="14"/>
        <v>-16</v>
      </c>
      <c r="C24" s="45">
        <v>-3</v>
      </c>
      <c r="D24" s="71">
        <f t="shared" si="2"/>
        <v>0.23076923076923084</v>
      </c>
      <c r="E24" s="40">
        <f t="shared" si="15"/>
        <v>-149</v>
      </c>
      <c r="F24" s="71">
        <f t="shared" si="3"/>
        <v>-1.1203007518796992</v>
      </c>
      <c r="G24" s="40">
        <f t="shared" si="16"/>
        <v>-15</v>
      </c>
      <c r="H24" s="45">
        <v>9</v>
      </c>
      <c r="I24" s="45">
        <v>68</v>
      </c>
      <c r="J24" s="45">
        <v>24</v>
      </c>
      <c r="K24" s="46">
        <v>170</v>
      </c>
      <c r="L24" s="51">
        <f t="shared" si="17"/>
        <v>-16.581814217050642</v>
      </c>
      <c r="M24" s="55">
        <v>9.9490885302303891</v>
      </c>
      <c r="N24" s="55">
        <v>26.530902747281033</v>
      </c>
      <c r="O24" s="40">
        <f t="shared" si="18"/>
        <v>-1</v>
      </c>
      <c r="P24" s="45">
        <f t="shared" si="19"/>
        <v>21</v>
      </c>
      <c r="Q24" s="45">
        <v>284</v>
      </c>
      <c r="R24" s="45">
        <v>8</v>
      </c>
      <c r="S24" s="45">
        <v>13</v>
      </c>
      <c r="T24" s="45">
        <f t="shared" si="20"/>
        <v>22</v>
      </c>
      <c r="U24" s="45">
        <v>331</v>
      </c>
      <c r="V24" s="45">
        <v>10</v>
      </c>
      <c r="W24" s="45">
        <v>12</v>
      </c>
      <c r="X24" s="51">
        <v>-1.1054542811367121</v>
      </c>
    </row>
    <row r="25" spans="1:24" ht="18.75" customHeight="1" x14ac:dyDescent="0.15">
      <c r="A25" s="5" t="s">
        <v>13</v>
      </c>
      <c r="B25" s="40">
        <f t="shared" si="14"/>
        <v>-7</v>
      </c>
      <c r="C25" s="40">
        <v>6</v>
      </c>
      <c r="D25" s="68">
        <f t="shared" si="2"/>
        <v>-0.46153846153846156</v>
      </c>
      <c r="E25" s="40">
        <f t="shared" si="15"/>
        <v>-99</v>
      </c>
      <c r="F25" s="68">
        <f t="shared" si="3"/>
        <v>-1.0760869565217392</v>
      </c>
      <c r="G25" s="40">
        <f t="shared" si="16"/>
        <v>-3</v>
      </c>
      <c r="H25" s="40">
        <v>0</v>
      </c>
      <c r="I25" s="40">
        <v>3</v>
      </c>
      <c r="J25" s="40">
        <v>3</v>
      </c>
      <c r="K25" s="40">
        <v>68</v>
      </c>
      <c r="L25" s="48">
        <f t="shared" si="17"/>
        <v>-12.779515428784835</v>
      </c>
      <c r="M25" s="56">
        <v>0</v>
      </c>
      <c r="N25" s="56">
        <v>12.779515428784835</v>
      </c>
      <c r="O25" s="40">
        <f t="shared" si="18"/>
        <v>-4</v>
      </c>
      <c r="P25" s="40">
        <f t="shared" si="19"/>
        <v>4</v>
      </c>
      <c r="Q25" s="40">
        <v>55</v>
      </c>
      <c r="R25" s="40">
        <v>3</v>
      </c>
      <c r="S25" s="40">
        <v>1</v>
      </c>
      <c r="T25" s="40">
        <f t="shared" si="20"/>
        <v>8</v>
      </c>
      <c r="U25" s="40">
        <v>89</v>
      </c>
      <c r="V25" s="40">
        <v>3</v>
      </c>
      <c r="W25" s="40">
        <v>5</v>
      </c>
      <c r="X25" s="52">
        <v>-17.039353905046447</v>
      </c>
    </row>
    <row r="26" spans="1:24" ht="18.75" customHeight="1" x14ac:dyDescent="0.15">
      <c r="A26" s="3" t="s">
        <v>12</v>
      </c>
      <c r="B26" s="42">
        <f t="shared" si="14"/>
        <v>-4</v>
      </c>
      <c r="C26" s="42">
        <v>23</v>
      </c>
      <c r="D26" s="69">
        <f t="shared" si="2"/>
        <v>-0.85185185185185186</v>
      </c>
      <c r="E26" s="42">
        <f t="shared" si="15"/>
        <v>-166</v>
      </c>
      <c r="F26" s="69">
        <f t="shared" si="3"/>
        <v>-1.0246913580246915</v>
      </c>
      <c r="G26" s="42">
        <f t="shared" si="16"/>
        <v>-6</v>
      </c>
      <c r="H26" s="42">
        <v>3</v>
      </c>
      <c r="I26" s="42">
        <v>27</v>
      </c>
      <c r="J26" s="42">
        <v>9</v>
      </c>
      <c r="K26" s="42">
        <v>134</v>
      </c>
      <c r="L26" s="49">
        <f t="shared" si="17"/>
        <v>-11.292385116739544</v>
      </c>
      <c r="M26" s="58">
        <v>5.646192558369771</v>
      </c>
      <c r="N26" s="58">
        <v>16.938577675109315</v>
      </c>
      <c r="O26" s="42">
        <f t="shared" si="18"/>
        <v>2</v>
      </c>
      <c r="P26" s="42">
        <f t="shared" si="19"/>
        <v>17</v>
      </c>
      <c r="Q26" s="42">
        <v>153</v>
      </c>
      <c r="R26" s="42">
        <v>11</v>
      </c>
      <c r="S26" s="42">
        <v>6</v>
      </c>
      <c r="T26" s="42">
        <f t="shared" si="20"/>
        <v>15</v>
      </c>
      <c r="U26" s="42">
        <v>212</v>
      </c>
      <c r="V26" s="42">
        <v>6</v>
      </c>
      <c r="W26" s="42">
        <v>9</v>
      </c>
      <c r="X26" s="49">
        <v>3.764128372246514</v>
      </c>
    </row>
    <row r="27" spans="1:24" ht="18.75" customHeight="1" x14ac:dyDescent="0.15">
      <c r="A27" s="1" t="s">
        <v>11</v>
      </c>
      <c r="B27" s="43">
        <f t="shared" si="14"/>
        <v>-2</v>
      </c>
      <c r="C27" s="43">
        <v>26</v>
      </c>
      <c r="D27" s="70">
        <f t="shared" si="2"/>
        <v>-0.9285714285714286</v>
      </c>
      <c r="E27" s="43">
        <f t="shared" si="15"/>
        <v>-290</v>
      </c>
      <c r="F27" s="70">
        <f t="shared" si="3"/>
        <v>-1.0069444444444444</v>
      </c>
      <c r="G27" s="43">
        <f t="shared" si="16"/>
        <v>-6</v>
      </c>
      <c r="H27" s="43">
        <v>8</v>
      </c>
      <c r="I27" s="43">
        <v>77</v>
      </c>
      <c r="J27" s="44">
        <v>14</v>
      </c>
      <c r="K27" s="44">
        <v>259</v>
      </c>
      <c r="L27" s="50">
        <f t="shared" si="17"/>
        <v>-4.5215797036816818</v>
      </c>
      <c r="M27" s="57">
        <v>6.0287729382422404</v>
      </c>
      <c r="N27" s="57">
        <v>10.550352641923922</v>
      </c>
      <c r="O27" s="44">
        <f t="shared" si="18"/>
        <v>4</v>
      </c>
      <c r="P27" s="44">
        <f t="shared" si="19"/>
        <v>23</v>
      </c>
      <c r="Q27" s="47">
        <v>306</v>
      </c>
      <c r="R27" s="47">
        <v>5</v>
      </c>
      <c r="S27" s="47">
        <v>18</v>
      </c>
      <c r="T27" s="47">
        <f t="shared" si="20"/>
        <v>19</v>
      </c>
      <c r="U27" s="47">
        <v>414</v>
      </c>
      <c r="V27" s="47">
        <v>10</v>
      </c>
      <c r="W27" s="47">
        <v>9</v>
      </c>
      <c r="X27" s="54">
        <v>3.0143864691211206</v>
      </c>
    </row>
    <row r="28" spans="1:24" ht="18.75" customHeight="1" x14ac:dyDescent="0.15">
      <c r="A28" s="5" t="s">
        <v>10</v>
      </c>
      <c r="B28" s="40">
        <f t="shared" si="14"/>
        <v>-10</v>
      </c>
      <c r="C28" s="40">
        <v>2</v>
      </c>
      <c r="D28" s="68">
        <f t="shared" si="2"/>
        <v>-0.16666666666666663</v>
      </c>
      <c r="E28" s="40">
        <f t="shared" si="15"/>
        <v>-142</v>
      </c>
      <c r="F28" s="68">
        <f t="shared" si="3"/>
        <v>-1.0757575757575757</v>
      </c>
      <c r="G28" s="40">
        <f>H28-J28</f>
        <v>-12</v>
      </c>
      <c r="H28" s="40">
        <v>1</v>
      </c>
      <c r="I28" s="40">
        <v>20</v>
      </c>
      <c r="J28" s="40">
        <v>13</v>
      </c>
      <c r="K28" s="40">
        <v>134</v>
      </c>
      <c r="L28" s="48">
        <f t="shared" si="17"/>
        <v>-23.894862604540023</v>
      </c>
      <c r="M28" s="56">
        <v>1.9912385503783352</v>
      </c>
      <c r="N28" s="56">
        <v>25.886101154918357</v>
      </c>
      <c r="O28" s="40">
        <f t="shared" si="18"/>
        <v>2</v>
      </c>
      <c r="P28" s="40">
        <f t="shared" si="19"/>
        <v>8</v>
      </c>
      <c r="Q28" s="40">
        <v>118</v>
      </c>
      <c r="R28" s="40">
        <v>3</v>
      </c>
      <c r="S28" s="40">
        <v>5</v>
      </c>
      <c r="T28" s="40">
        <f t="shared" si="20"/>
        <v>6</v>
      </c>
      <c r="U28" s="40">
        <v>146</v>
      </c>
      <c r="V28" s="40">
        <v>1</v>
      </c>
      <c r="W28" s="40">
        <v>5</v>
      </c>
      <c r="X28" s="48">
        <v>3.9824771007566699</v>
      </c>
    </row>
    <row r="29" spans="1:24" ht="18.75" customHeight="1" x14ac:dyDescent="0.15">
      <c r="A29" s="3" t="s">
        <v>9</v>
      </c>
      <c r="B29" s="42">
        <f t="shared" si="14"/>
        <v>11</v>
      </c>
      <c r="C29" s="42">
        <v>23</v>
      </c>
      <c r="D29" s="69">
        <f t="shared" si="2"/>
        <v>-1.9166666666666665</v>
      </c>
      <c r="E29" s="42">
        <f t="shared" si="15"/>
        <v>-93</v>
      </c>
      <c r="F29" s="69">
        <f t="shared" si="3"/>
        <v>-0.89423076923076927</v>
      </c>
      <c r="G29" s="42">
        <f t="shared" si="16"/>
        <v>-8</v>
      </c>
      <c r="H29" s="42">
        <v>8</v>
      </c>
      <c r="I29" s="42">
        <v>132</v>
      </c>
      <c r="J29" s="42">
        <v>16</v>
      </c>
      <c r="K29" s="42">
        <v>224</v>
      </c>
      <c r="L29" s="49">
        <f t="shared" si="17"/>
        <v>-5.9007422406249939</v>
      </c>
      <c r="M29" s="58">
        <v>5.9007422406249939</v>
      </c>
      <c r="N29" s="58">
        <v>11.801484481249988</v>
      </c>
      <c r="O29" s="41">
        <f t="shared" si="18"/>
        <v>19</v>
      </c>
      <c r="P29" s="41">
        <f t="shared" si="19"/>
        <v>39</v>
      </c>
      <c r="Q29" s="42">
        <v>455</v>
      </c>
      <c r="R29" s="42">
        <v>8</v>
      </c>
      <c r="S29" s="42">
        <v>31</v>
      </c>
      <c r="T29" s="42">
        <f t="shared" si="20"/>
        <v>20</v>
      </c>
      <c r="U29" s="42">
        <v>456</v>
      </c>
      <c r="V29" s="42">
        <v>7</v>
      </c>
      <c r="W29" s="42">
        <v>13</v>
      </c>
      <c r="X29" s="49">
        <v>14.01426282148436</v>
      </c>
    </row>
    <row r="30" spans="1:24" ht="18.75" customHeight="1" x14ac:dyDescent="0.15">
      <c r="A30" s="3" t="s">
        <v>8</v>
      </c>
      <c r="B30" s="42">
        <f t="shared" si="14"/>
        <v>-21</v>
      </c>
      <c r="C30" s="42">
        <v>7</v>
      </c>
      <c r="D30" s="69">
        <f t="shared" si="2"/>
        <v>-0.25</v>
      </c>
      <c r="E30" s="42">
        <f t="shared" si="15"/>
        <v>-273</v>
      </c>
      <c r="F30" s="69">
        <f t="shared" si="3"/>
        <v>-1.0833333333333333</v>
      </c>
      <c r="G30" s="42">
        <f t="shared" si="16"/>
        <v>-14</v>
      </c>
      <c r="H30" s="42">
        <v>6</v>
      </c>
      <c r="I30" s="42">
        <v>105</v>
      </c>
      <c r="J30" s="42">
        <v>20</v>
      </c>
      <c r="K30" s="42">
        <v>260</v>
      </c>
      <c r="L30" s="52">
        <f t="shared" si="17"/>
        <v>-10.268405262406986</v>
      </c>
      <c r="M30" s="59">
        <v>4.4007451124601369</v>
      </c>
      <c r="N30" s="59">
        <v>14.669150374867122</v>
      </c>
      <c r="O30" s="42">
        <f t="shared" si="18"/>
        <v>-7</v>
      </c>
      <c r="P30" s="42">
        <f t="shared" si="19"/>
        <v>28</v>
      </c>
      <c r="Q30" s="42">
        <v>361</v>
      </c>
      <c r="R30" s="42">
        <v>19</v>
      </c>
      <c r="S30" s="42">
        <v>9</v>
      </c>
      <c r="T30" s="42">
        <f t="shared" si="20"/>
        <v>35</v>
      </c>
      <c r="U30" s="42">
        <v>479</v>
      </c>
      <c r="V30" s="42">
        <v>23</v>
      </c>
      <c r="W30" s="42">
        <v>12</v>
      </c>
      <c r="X30" s="49">
        <v>-5.1342026312034967</v>
      </c>
    </row>
    <row r="31" spans="1:24" ht="18.75" customHeight="1" x14ac:dyDescent="0.15">
      <c r="A31" s="1" t="s">
        <v>7</v>
      </c>
      <c r="B31" s="43">
        <f t="shared" si="14"/>
        <v>-23</v>
      </c>
      <c r="C31" s="43">
        <v>-19</v>
      </c>
      <c r="D31" s="70">
        <f t="shared" si="2"/>
        <v>4.75</v>
      </c>
      <c r="E31" s="43">
        <f t="shared" si="15"/>
        <v>-65</v>
      </c>
      <c r="F31" s="70">
        <f t="shared" si="3"/>
        <v>-1.5476190476190477</v>
      </c>
      <c r="G31" s="43">
        <f t="shared" si="16"/>
        <v>-11</v>
      </c>
      <c r="H31" s="43">
        <v>6</v>
      </c>
      <c r="I31" s="43">
        <v>92</v>
      </c>
      <c r="J31" s="43">
        <v>17</v>
      </c>
      <c r="K31" s="44">
        <v>201</v>
      </c>
      <c r="L31" s="50">
        <f t="shared" si="17"/>
        <v>-9.1433906835339265</v>
      </c>
      <c r="M31" s="57">
        <v>4.9873040092003231</v>
      </c>
      <c r="N31" s="57">
        <v>14.130694692734249</v>
      </c>
      <c r="O31" s="43">
        <f t="shared" si="18"/>
        <v>-12</v>
      </c>
      <c r="P31" s="43">
        <f t="shared" si="19"/>
        <v>14</v>
      </c>
      <c r="Q31" s="43">
        <v>390</v>
      </c>
      <c r="R31" s="43">
        <v>8</v>
      </c>
      <c r="S31" s="43">
        <v>6</v>
      </c>
      <c r="T31" s="43">
        <f t="shared" si="20"/>
        <v>26</v>
      </c>
      <c r="U31" s="43">
        <v>346</v>
      </c>
      <c r="V31" s="43">
        <v>9</v>
      </c>
      <c r="W31" s="43">
        <v>17</v>
      </c>
      <c r="X31" s="53">
        <v>-9.9746080184006445</v>
      </c>
    </row>
    <row r="32" spans="1:24" ht="18.75" customHeight="1" x14ac:dyDescent="0.15">
      <c r="A32" s="5" t="s">
        <v>6</v>
      </c>
      <c r="B32" s="40">
        <f t="shared" si="14"/>
        <v>-12</v>
      </c>
      <c r="C32" s="40">
        <v>-20</v>
      </c>
      <c r="D32" s="68">
        <f t="shared" si="2"/>
        <v>-2.5</v>
      </c>
      <c r="E32" s="40">
        <f t="shared" si="15"/>
        <v>18</v>
      </c>
      <c r="F32" s="68">
        <f t="shared" si="3"/>
        <v>-0.6</v>
      </c>
      <c r="G32" s="40">
        <f t="shared" si="16"/>
        <v>-4</v>
      </c>
      <c r="H32" s="40">
        <v>2</v>
      </c>
      <c r="I32" s="40">
        <v>34</v>
      </c>
      <c r="J32" s="40">
        <v>6</v>
      </c>
      <c r="K32" s="40">
        <v>32</v>
      </c>
      <c r="L32" s="48">
        <f t="shared" si="17"/>
        <v>-13.368371897118475</v>
      </c>
      <c r="M32" s="56">
        <v>6.6841859485592368</v>
      </c>
      <c r="N32" s="56">
        <v>20.052557845677711</v>
      </c>
      <c r="O32" s="40">
        <f t="shared" si="18"/>
        <v>-8</v>
      </c>
      <c r="P32" s="40">
        <f t="shared" si="19"/>
        <v>9</v>
      </c>
      <c r="Q32" s="41">
        <v>174</v>
      </c>
      <c r="R32" s="41">
        <v>7</v>
      </c>
      <c r="S32" s="41">
        <v>2</v>
      </c>
      <c r="T32" s="41">
        <f t="shared" si="20"/>
        <v>17</v>
      </c>
      <c r="U32" s="41">
        <v>158</v>
      </c>
      <c r="V32" s="41">
        <v>4</v>
      </c>
      <c r="W32" s="41">
        <v>13</v>
      </c>
      <c r="X32" s="52">
        <v>-26.736743794236951</v>
      </c>
    </row>
    <row r="33" spans="1:24" ht="18.75" customHeight="1" x14ac:dyDescent="0.15">
      <c r="A33" s="3" t="s">
        <v>5</v>
      </c>
      <c r="B33" s="42">
        <f t="shared" si="14"/>
        <v>-12</v>
      </c>
      <c r="C33" s="42">
        <v>11</v>
      </c>
      <c r="D33" s="69">
        <f t="shared" si="2"/>
        <v>-0.47826086956521741</v>
      </c>
      <c r="E33" s="42">
        <f t="shared" si="15"/>
        <v>-243</v>
      </c>
      <c r="F33" s="69">
        <f t="shared" si="3"/>
        <v>-1.051948051948052</v>
      </c>
      <c r="G33" s="42">
        <f t="shared" si="16"/>
        <v>-15</v>
      </c>
      <c r="H33" s="42">
        <v>1</v>
      </c>
      <c r="I33" s="42">
        <v>61</v>
      </c>
      <c r="J33" s="42">
        <v>16</v>
      </c>
      <c r="K33" s="42">
        <v>279</v>
      </c>
      <c r="L33" s="49">
        <f t="shared" si="17"/>
        <v>-11.670713224463519</v>
      </c>
      <c r="M33" s="58">
        <v>0.77804754829756795</v>
      </c>
      <c r="N33" s="58">
        <v>12.448760772761087</v>
      </c>
      <c r="O33" s="42">
        <f t="shared" si="18"/>
        <v>3</v>
      </c>
      <c r="P33" s="42">
        <f t="shared" si="19"/>
        <v>25</v>
      </c>
      <c r="Q33" s="42">
        <v>369</v>
      </c>
      <c r="R33" s="42">
        <v>14</v>
      </c>
      <c r="S33" s="42">
        <v>11</v>
      </c>
      <c r="T33" s="42">
        <f t="shared" si="20"/>
        <v>22</v>
      </c>
      <c r="U33" s="42">
        <v>394</v>
      </c>
      <c r="V33" s="42">
        <v>6</v>
      </c>
      <c r="W33" s="42">
        <v>16</v>
      </c>
      <c r="X33" s="49">
        <v>2.3341426448926974</v>
      </c>
    </row>
    <row r="34" spans="1:24" ht="18.75" customHeight="1" x14ac:dyDescent="0.15">
      <c r="A34" s="3" t="s">
        <v>4</v>
      </c>
      <c r="B34" s="42">
        <f t="shared" si="14"/>
        <v>-10</v>
      </c>
      <c r="C34" s="42">
        <v>6</v>
      </c>
      <c r="D34" s="69">
        <f t="shared" si="2"/>
        <v>-0.375</v>
      </c>
      <c r="E34" s="42">
        <f t="shared" si="15"/>
        <v>-115</v>
      </c>
      <c r="F34" s="69">
        <f t="shared" si="3"/>
        <v>-1.0952380952380953</v>
      </c>
      <c r="G34" s="42">
        <f t="shared" si="16"/>
        <v>-22</v>
      </c>
      <c r="H34" s="42">
        <v>1</v>
      </c>
      <c r="I34" s="42">
        <v>40</v>
      </c>
      <c r="J34" s="42">
        <v>23</v>
      </c>
      <c r="K34" s="42">
        <v>156</v>
      </c>
      <c r="L34" s="49">
        <f t="shared" si="17"/>
        <v>-25.410266633756734</v>
      </c>
      <c r="M34" s="58">
        <v>1.1550121197162151</v>
      </c>
      <c r="N34" s="58">
        <v>26.565278753472949</v>
      </c>
      <c r="O34" s="42">
        <f>P34-T34</f>
        <v>12</v>
      </c>
      <c r="P34" s="42">
        <f t="shared" si="19"/>
        <v>38</v>
      </c>
      <c r="Q34" s="42">
        <v>278</v>
      </c>
      <c r="R34" s="42">
        <v>10</v>
      </c>
      <c r="S34" s="42">
        <v>28</v>
      </c>
      <c r="T34" s="42">
        <f t="shared" si="20"/>
        <v>26</v>
      </c>
      <c r="U34" s="42">
        <v>277</v>
      </c>
      <c r="V34" s="42">
        <v>8</v>
      </c>
      <c r="W34" s="42">
        <v>18</v>
      </c>
      <c r="X34" s="49">
        <v>13.860145436594589</v>
      </c>
    </row>
    <row r="35" spans="1:24" ht="18.75" customHeight="1" x14ac:dyDescent="0.15">
      <c r="A35" s="1" t="s">
        <v>3</v>
      </c>
      <c r="B35" s="43">
        <f t="shared" si="14"/>
        <v>-14</v>
      </c>
      <c r="C35" s="43">
        <v>1</v>
      </c>
      <c r="D35" s="70">
        <f t="shared" si="2"/>
        <v>-6.6666666666666652E-2</v>
      </c>
      <c r="E35" s="43">
        <f t="shared" si="15"/>
        <v>-120</v>
      </c>
      <c r="F35" s="70">
        <f t="shared" si="3"/>
        <v>-1.1320754716981132</v>
      </c>
      <c r="G35" s="43">
        <f t="shared" si="16"/>
        <v>-14</v>
      </c>
      <c r="H35" s="43">
        <v>4</v>
      </c>
      <c r="I35" s="43">
        <v>44</v>
      </c>
      <c r="J35" s="43">
        <v>18</v>
      </c>
      <c r="K35" s="44">
        <v>148</v>
      </c>
      <c r="L35" s="50">
        <f t="shared" si="17"/>
        <v>-15.565506107405039</v>
      </c>
      <c r="M35" s="57">
        <v>4.4472874592585816</v>
      </c>
      <c r="N35" s="57">
        <v>20.012793566663621</v>
      </c>
      <c r="O35" s="44">
        <f t="shared" si="18"/>
        <v>0</v>
      </c>
      <c r="P35" s="44">
        <f t="shared" si="19"/>
        <v>18</v>
      </c>
      <c r="Q35" s="47">
        <v>251</v>
      </c>
      <c r="R35" s="47">
        <v>11</v>
      </c>
      <c r="S35" s="47">
        <v>7</v>
      </c>
      <c r="T35" s="47">
        <f t="shared" si="20"/>
        <v>18</v>
      </c>
      <c r="U35" s="47">
        <v>267</v>
      </c>
      <c r="V35" s="47">
        <v>8</v>
      </c>
      <c r="W35" s="47">
        <v>10</v>
      </c>
      <c r="X35" s="54">
        <v>0</v>
      </c>
    </row>
    <row r="36" spans="1:24" ht="18.75" customHeight="1" x14ac:dyDescent="0.15">
      <c r="A36" s="5" t="s">
        <v>2</v>
      </c>
      <c r="B36" s="40">
        <f t="shared" si="14"/>
        <v>-18</v>
      </c>
      <c r="C36" s="40">
        <v>-12</v>
      </c>
      <c r="D36" s="68">
        <f t="shared" si="2"/>
        <v>2</v>
      </c>
      <c r="E36" s="40">
        <f t="shared" si="15"/>
        <v>-117</v>
      </c>
      <c r="F36" s="68">
        <f t="shared" si="3"/>
        <v>-1.1818181818181819</v>
      </c>
      <c r="G36" s="40">
        <f t="shared" si="16"/>
        <v>-9</v>
      </c>
      <c r="H36" s="40">
        <v>1</v>
      </c>
      <c r="I36" s="40">
        <v>12</v>
      </c>
      <c r="J36" s="40">
        <v>10</v>
      </c>
      <c r="K36" s="40">
        <v>111</v>
      </c>
      <c r="L36" s="48">
        <f t="shared" si="17"/>
        <v>-26.004353849198498</v>
      </c>
      <c r="M36" s="56">
        <v>2.889372649910944</v>
      </c>
      <c r="N36" s="56">
        <v>28.893726499109441</v>
      </c>
      <c r="O36" s="40">
        <f t="shared" si="18"/>
        <v>-9</v>
      </c>
      <c r="P36" s="40">
        <f t="shared" si="19"/>
        <v>2</v>
      </c>
      <c r="Q36" s="40">
        <v>91</v>
      </c>
      <c r="R36" s="40">
        <v>0</v>
      </c>
      <c r="S36" s="40">
        <v>2</v>
      </c>
      <c r="T36" s="40">
        <f t="shared" si="20"/>
        <v>11</v>
      </c>
      <c r="U36" s="40">
        <v>109</v>
      </c>
      <c r="V36" s="40">
        <v>3</v>
      </c>
      <c r="W36" s="40">
        <v>8</v>
      </c>
      <c r="X36" s="48">
        <v>-26.004353849198498</v>
      </c>
    </row>
    <row r="37" spans="1:24" ht="18.75" customHeight="1" x14ac:dyDescent="0.15">
      <c r="A37" s="3" t="s">
        <v>1</v>
      </c>
      <c r="B37" s="42">
        <f t="shared" si="14"/>
        <v>-3</v>
      </c>
      <c r="C37" s="42">
        <v>5</v>
      </c>
      <c r="D37" s="69">
        <f t="shared" si="2"/>
        <v>-0.625</v>
      </c>
      <c r="E37" s="42">
        <f t="shared" si="15"/>
        <v>-79</v>
      </c>
      <c r="F37" s="69">
        <f t="shared" si="3"/>
        <v>-1.0394736842105263</v>
      </c>
      <c r="G37" s="42">
        <f t="shared" si="16"/>
        <v>-4</v>
      </c>
      <c r="H37" s="42">
        <v>1</v>
      </c>
      <c r="I37" s="42">
        <v>10</v>
      </c>
      <c r="J37" s="42">
        <v>5</v>
      </c>
      <c r="K37" s="42">
        <v>70</v>
      </c>
      <c r="L37" s="49">
        <f t="shared" si="17"/>
        <v>-16.695063521286205</v>
      </c>
      <c r="M37" s="58">
        <v>4.1737658803215512</v>
      </c>
      <c r="N37" s="58">
        <v>20.868829401607755</v>
      </c>
      <c r="O37" s="42">
        <f>P37-T37</f>
        <v>1</v>
      </c>
      <c r="P37" s="41">
        <f t="shared" si="19"/>
        <v>2</v>
      </c>
      <c r="Q37" s="42">
        <v>81</v>
      </c>
      <c r="R37" s="42">
        <v>2</v>
      </c>
      <c r="S37" s="42">
        <v>0</v>
      </c>
      <c r="T37" s="42">
        <f t="shared" si="20"/>
        <v>1</v>
      </c>
      <c r="U37" s="42">
        <v>100</v>
      </c>
      <c r="V37" s="42">
        <v>0</v>
      </c>
      <c r="W37" s="42">
        <v>1</v>
      </c>
      <c r="X37" s="49">
        <v>4.1737658803215512</v>
      </c>
    </row>
    <row r="38" spans="1:24" ht="18.75" customHeight="1" x14ac:dyDescent="0.15">
      <c r="A38" s="1" t="s">
        <v>0</v>
      </c>
      <c r="B38" s="43">
        <f t="shared" si="14"/>
        <v>-5</v>
      </c>
      <c r="C38" s="43">
        <v>1</v>
      </c>
      <c r="D38" s="70">
        <f t="shared" si="2"/>
        <v>-0.16666666666666663</v>
      </c>
      <c r="E38" s="43">
        <f t="shared" si="15"/>
        <v>-80</v>
      </c>
      <c r="F38" s="70">
        <f t="shared" si="3"/>
        <v>-1.0666666666666667</v>
      </c>
      <c r="G38" s="43">
        <f t="shared" si="16"/>
        <v>-4</v>
      </c>
      <c r="H38" s="43">
        <v>1</v>
      </c>
      <c r="I38" s="43">
        <v>12</v>
      </c>
      <c r="J38" s="43">
        <v>5</v>
      </c>
      <c r="K38" s="44">
        <v>76</v>
      </c>
      <c r="L38" s="50">
        <f t="shared" si="17"/>
        <v>-18.135069000211161</v>
      </c>
      <c r="M38" s="57">
        <v>4.5337672500527901</v>
      </c>
      <c r="N38" s="57">
        <v>22.668836250263951</v>
      </c>
      <c r="O38" s="44">
        <f t="shared" si="18"/>
        <v>-1</v>
      </c>
      <c r="P38" s="43">
        <f t="shared" si="19"/>
        <v>0</v>
      </c>
      <c r="Q38" s="43">
        <v>53</v>
      </c>
      <c r="R38" s="43">
        <v>0</v>
      </c>
      <c r="S38" s="43">
        <v>0</v>
      </c>
      <c r="T38" s="43">
        <f t="shared" si="20"/>
        <v>1</v>
      </c>
      <c r="U38" s="43">
        <v>69</v>
      </c>
      <c r="V38" s="43">
        <v>1</v>
      </c>
      <c r="W38" s="43">
        <v>0</v>
      </c>
      <c r="X38" s="53">
        <v>-4.5337672500527901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-221</v>
      </c>
      <c r="C9" s="34">
        <f t="shared" si="0"/>
        <v>24</v>
      </c>
      <c r="D9" s="34">
        <f t="shared" si="0"/>
        <v>-2311</v>
      </c>
      <c r="E9" s="34">
        <f t="shared" si="0"/>
        <v>-163</v>
      </c>
      <c r="F9" s="34">
        <f t="shared" si="0"/>
        <v>148</v>
      </c>
      <c r="G9" s="34">
        <f t="shared" si="0"/>
        <v>1917</v>
      </c>
      <c r="H9" s="34">
        <f t="shared" si="0"/>
        <v>311</v>
      </c>
      <c r="I9" s="34">
        <f>I10+I11</f>
        <v>3620</v>
      </c>
      <c r="J9" s="51">
        <f>K9-L9</f>
        <v>-7.3231816888823893</v>
      </c>
      <c r="K9" s="51">
        <v>6.6492692635251149</v>
      </c>
      <c r="L9" s="51">
        <v>13.972450952407504</v>
      </c>
      <c r="M9" s="34">
        <f t="shared" ref="M9:U9" si="1">M10+M11</f>
        <v>-58</v>
      </c>
      <c r="N9" s="34">
        <f t="shared" si="1"/>
        <v>470</v>
      </c>
      <c r="O9" s="34">
        <f t="shared" si="1"/>
        <v>8058</v>
      </c>
      <c r="P9" s="34">
        <f t="shared" si="1"/>
        <v>303</v>
      </c>
      <c r="Q9" s="34">
        <f t="shared" si="1"/>
        <v>167</v>
      </c>
      <c r="R9" s="34">
        <f>R10+R11</f>
        <v>528</v>
      </c>
      <c r="S9" s="34">
        <f t="shared" si="1"/>
        <v>8666</v>
      </c>
      <c r="T9" s="34">
        <f t="shared" si="1"/>
        <v>361</v>
      </c>
      <c r="U9" s="34">
        <f t="shared" si="1"/>
        <v>167</v>
      </c>
      <c r="V9" s="51">
        <v>-2.6057947113814564</v>
      </c>
    </row>
    <row r="10" spans="1:22" ht="15" customHeight="1" x14ac:dyDescent="0.15">
      <c r="A10" s="6" t="s">
        <v>28</v>
      </c>
      <c r="B10" s="35">
        <f t="shared" ref="B10:I10" si="2">B20+B21+B22+B23</f>
        <v>-168</v>
      </c>
      <c r="C10" s="35">
        <f t="shared" si="2"/>
        <v>-18</v>
      </c>
      <c r="D10" s="35">
        <f t="shared" si="2"/>
        <v>-1418</v>
      </c>
      <c r="E10" s="35">
        <f t="shared" si="2"/>
        <v>-94</v>
      </c>
      <c r="F10" s="35">
        <f t="shared" si="2"/>
        <v>119</v>
      </c>
      <c r="G10" s="35">
        <f t="shared" si="2"/>
        <v>1515</v>
      </c>
      <c r="H10" s="35">
        <f t="shared" si="2"/>
        <v>213</v>
      </c>
      <c r="I10" s="35">
        <f t="shared" si="2"/>
        <v>2521</v>
      </c>
      <c r="J10" s="48">
        <f t="shared" ref="J10:J38" si="3">K10-L10</f>
        <v>-5.609515281310407</v>
      </c>
      <c r="K10" s="48">
        <v>7.1014076433610471</v>
      </c>
      <c r="L10" s="48">
        <v>12.710922924671454</v>
      </c>
      <c r="M10" s="35">
        <f t="shared" ref="M10:U10" si="4">M20+M21+M22+M23</f>
        <v>-74</v>
      </c>
      <c r="N10" s="35">
        <f t="shared" si="4"/>
        <v>344</v>
      </c>
      <c r="O10" s="35">
        <f t="shared" si="4"/>
        <v>6357</v>
      </c>
      <c r="P10" s="35">
        <f t="shared" si="4"/>
        <v>247</v>
      </c>
      <c r="Q10" s="35">
        <f t="shared" si="4"/>
        <v>97</v>
      </c>
      <c r="R10" s="35">
        <f t="shared" si="4"/>
        <v>418</v>
      </c>
      <c r="S10" s="35">
        <f t="shared" si="4"/>
        <v>6769</v>
      </c>
      <c r="T10" s="35">
        <f t="shared" si="4"/>
        <v>312</v>
      </c>
      <c r="U10" s="35">
        <f t="shared" si="4"/>
        <v>106</v>
      </c>
      <c r="V10" s="48">
        <v>-4.4160013916698944</v>
      </c>
    </row>
    <row r="11" spans="1:22" ht="15" customHeight="1" x14ac:dyDescent="0.15">
      <c r="A11" s="2" t="s">
        <v>27</v>
      </c>
      <c r="B11" s="36">
        <f t="shared" ref="B11:I11" si="5">B12+B13+B14+B15+B16</f>
        <v>-53</v>
      </c>
      <c r="C11" s="36">
        <f t="shared" si="5"/>
        <v>42</v>
      </c>
      <c r="D11" s="36">
        <f t="shared" si="5"/>
        <v>-893</v>
      </c>
      <c r="E11" s="36">
        <f t="shared" si="5"/>
        <v>-69</v>
      </c>
      <c r="F11" s="36">
        <f t="shared" si="5"/>
        <v>29</v>
      </c>
      <c r="G11" s="36">
        <f t="shared" si="5"/>
        <v>402</v>
      </c>
      <c r="H11" s="36">
        <f t="shared" si="5"/>
        <v>98</v>
      </c>
      <c r="I11" s="36">
        <f t="shared" si="5"/>
        <v>1099</v>
      </c>
      <c r="J11" s="53">
        <f t="shared" si="3"/>
        <v>-12.543530058651026</v>
      </c>
      <c r="K11" s="53">
        <v>5.2719184304475322</v>
      </c>
      <c r="L11" s="53">
        <v>17.815448489098557</v>
      </c>
      <c r="M11" s="36">
        <f t="shared" ref="M11:U11" si="6">M12+M13+M14+M15+M16</f>
        <v>16</v>
      </c>
      <c r="N11" s="36">
        <f t="shared" si="6"/>
        <v>126</v>
      </c>
      <c r="O11" s="36">
        <f t="shared" si="6"/>
        <v>1701</v>
      </c>
      <c r="P11" s="36">
        <f t="shared" si="6"/>
        <v>56</v>
      </c>
      <c r="Q11" s="36">
        <f t="shared" si="6"/>
        <v>70</v>
      </c>
      <c r="R11" s="36">
        <f t="shared" si="6"/>
        <v>110</v>
      </c>
      <c r="S11" s="36">
        <f t="shared" si="6"/>
        <v>1897</v>
      </c>
      <c r="T11" s="36">
        <f t="shared" si="6"/>
        <v>49</v>
      </c>
      <c r="U11" s="36">
        <f t="shared" si="6"/>
        <v>61</v>
      </c>
      <c r="V11" s="53">
        <v>2.9086446512813957</v>
      </c>
    </row>
    <row r="12" spans="1:22" ht="15" customHeight="1" x14ac:dyDescent="0.15">
      <c r="A12" s="6" t="s">
        <v>26</v>
      </c>
      <c r="B12" s="35">
        <f t="shared" ref="B12:I12" si="7">B24</f>
        <v>-7</v>
      </c>
      <c r="C12" s="35">
        <f t="shared" si="7"/>
        <v>1</v>
      </c>
      <c r="D12" s="35">
        <f t="shared" si="7"/>
        <v>-60</v>
      </c>
      <c r="E12" s="35">
        <f t="shared" si="7"/>
        <v>-5</v>
      </c>
      <c r="F12" s="35">
        <f t="shared" si="7"/>
        <v>5</v>
      </c>
      <c r="G12" s="35">
        <f t="shared" si="7"/>
        <v>37</v>
      </c>
      <c r="H12" s="35">
        <f t="shared" si="7"/>
        <v>10</v>
      </c>
      <c r="I12" s="35">
        <f t="shared" si="7"/>
        <v>74</v>
      </c>
      <c r="J12" s="48">
        <f t="shared" si="3"/>
        <v>-11.502729140667347</v>
      </c>
      <c r="K12" s="48">
        <v>11.502729140667347</v>
      </c>
      <c r="L12" s="48">
        <v>23.005458281334693</v>
      </c>
      <c r="M12" s="35">
        <f t="shared" ref="M12:U12" si="8">M24</f>
        <v>-2</v>
      </c>
      <c r="N12" s="35">
        <f t="shared" si="8"/>
        <v>9</v>
      </c>
      <c r="O12" s="35">
        <f t="shared" si="8"/>
        <v>132</v>
      </c>
      <c r="P12" s="35">
        <f t="shared" si="8"/>
        <v>2</v>
      </c>
      <c r="Q12" s="35">
        <f t="shared" si="8"/>
        <v>7</v>
      </c>
      <c r="R12" s="35">
        <f t="shared" si="8"/>
        <v>11</v>
      </c>
      <c r="S12" s="35">
        <f t="shared" si="8"/>
        <v>155</v>
      </c>
      <c r="T12" s="35">
        <f t="shared" si="8"/>
        <v>7</v>
      </c>
      <c r="U12" s="35">
        <f t="shared" si="8"/>
        <v>4</v>
      </c>
      <c r="V12" s="48">
        <v>-4.6010916562669415</v>
      </c>
    </row>
    <row r="13" spans="1:22" ht="15" customHeight="1" x14ac:dyDescent="0.15">
      <c r="A13" s="4" t="s">
        <v>25</v>
      </c>
      <c r="B13" s="37">
        <f t="shared" ref="B13:I13" si="9">B25+B26+B27</f>
        <v>-8</v>
      </c>
      <c r="C13" s="37">
        <f t="shared" si="9"/>
        <v>14</v>
      </c>
      <c r="D13" s="37">
        <f t="shared" si="9"/>
        <v>-275</v>
      </c>
      <c r="E13" s="37">
        <f t="shared" si="9"/>
        <v>-5</v>
      </c>
      <c r="F13" s="37">
        <f t="shared" si="9"/>
        <v>4</v>
      </c>
      <c r="G13" s="37">
        <f t="shared" si="9"/>
        <v>57</v>
      </c>
      <c r="H13" s="37">
        <f t="shared" si="9"/>
        <v>9</v>
      </c>
      <c r="I13" s="37">
        <f t="shared" si="9"/>
        <v>220</v>
      </c>
      <c r="J13" s="49">
        <f t="shared" si="3"/>
        <v>-5.044209385822592</v>
      </c>
      <c r="K13" s="49">
        <v>4.0353675086580747</v>
      </c>
      <c r="L13" s="49">
        <v>9.0795768944806667</v>
      </c>
      <c r="M13" s="37">
        <f t="shared" ref="M13:U13" si="10">M25+M26+M27</f>
        <v>-3</v>
      </c>
      <c r="N13" s="37">
        <f t="shared" si="10"/>
        <v>20</v>
      </c>
      <c r="O13" s="37">
        <f t="shared" si="10"/>
        <v>257</v>
      </c>
      <c r="P13" s="37">
        <f t="shared" si="10"/>
        <v>7</v>
      </c>
      <c r="Q13" s="37">
        <f t="shared" si="10"/>
        <v>13</v>
      </c>
      <c r="R13" s="37">
        <f t="shared" si="10"/>
        <v>23</v>
      </c>
      <c r="S13" s="37">
        <f t="shared" si="10"/>
        <v>369</v>
      </c>
      <c r="T13" s="37">
        <f t="shared" si="10"/>
        <v>12</v>
      </c>
      <c r="U13" s="37">
        <f t="shared" si="10"/>
        <v>11</v>
      </c>
      <c r="V13" s="49">
        <v>-3.0265256314935556</v>
      </c>
    </row>
    <row r="14" spans="1:22" ht="15" customHeight="1" x14ac:dyDescent="0.15">
      <c r="A14" s="4" t="s">
        <v>24</v>
      </c>
      <c r="B14" s="37">
        <f t="shared" ref="B14:I14" si="11">B28+B29+B30+B31</f>
        <v>-9</v>
      </c>
      <c r="C14" s="37">
        <f t="shared" si="11"/>
        <v>15</v>
      </c>
      <c r="D14" s="37">
        <f t="shared" si="11"/>
        <v>-232</v>
      </c>
      <c r="E14" s="37">
        <f t="shared" si="11"/>
        <v>-21</v>
      </c>
      <c r="F14" s="37">
        <f t="shared" si="11"/>
        <v>15</v>
      </c>
      <c r="G14" s="37">
        <f t="shared" si="11"/>
        <v>197</v>
      </c>
      <c r="H14" s="37">
        <f t="shared" si="11"/>
        <v>36</v>
      </c>
      <c r="I14" s="37">
        <f t="shared" si="11"/>
        <v>402</v>
      </c>
      <c r="J14" s="49">
        <f t="shared" si="3"/>
        <v>-9.9833675663636683</v>
      </c>
      <c r="K14" s="49">
        <v>7.1309768331169074</v>
      </c>
      <c r="L14" s="49">
        <v>17.114344399480576</v>
      </c>
      <c r="M14" s="37">
        <f t="shared" ref="M14:U14" si="12">M28+M29+M30+M31</f>
        <v>12</v>
      </c>
      <c r="N14" s="37">
        <f t="shared" si="12"/>
        <v>52</v>
      </c>
      <c r="O14" s="37">
        <f t="shared" si="12"/>
        <v>660</v>
      </c>
      <c r="P14" s="37">
        <f t="shared" si="12"/>
        <v>24</v>
      </c>
      <c r="Q14" s="37">
        <f t="shared" si="12"/>
        <v>28</v>
      </c>
      <c r="R14" s="37">
        <f t="shared" si="12"/>
        <v>40</v>
      </c>
      <c r="S14" s="37">
        <f t="shared" si="12"/>
        <v>687</v>
      </c>
      <c r="T14" s="37">
        <f t="shared" si="12"/>
        <v>18</v>
      </c>
      <c r="U14" s="37">
        <f t="shared" si="12"/>
        <v>22</v>
      </c>
      <c r="V14" s="49">
        <v>5.7047814664935288</v>
      </c>
    </row>
    <row r="15" spans="1:22" ht="15" customHeight="1" x14ac:dyDescent="0.15">
      <c r="A15" s="4" t="s">
        <v>23</v>
      </c>
      <c r="B15" s="37">
        <f t="shared" ref="B15:I15" si="13">B32+B33+B34+B35</f>
        <v>-24</v>
      </c>
      <c r="C15" s="37">
        <f t="shared" si="13"/>
        <v>3</v>
      </c>
      <c r="D15" s="37">
        <f t="shared" si="13"/>
        <v>-207</v>
      </c>
      <c r="E15" s="37">
        <f t="shared" si="13"/>
        <v>-32</v>
      </c>
      <c r="F15" s="37">
        <f t="shared" si="13"/>
        <v>4</v>
      </c>
      <c r="G15" s="37">
        <f t="shared" si="13"/>
        <v>98</v>
      </c>
      <c r="H15" s="37">
        <f t="shared" si="13"/>
        <v>36</v>
      </c>
      <c r="I15" s="37">
        <f t="shared" si="13"/>
        <v>284</v>
      </c>
      <c r="J15" s="49">
        <f t="shared" si="3"/>
        <v>-20.060387261654089</v>
      </c>
      <c r="K15" s="49">
        <v>2.5075484077067607</v>
      </c>
      <c r="L15" s="49">
        <v>22.56793566936085</v>
      </c>
      <c r="M15" s="37">
        <f t="shared" ref="M15:U15" si="14">M32+M33+M34+M35</f>
        <v>8</v>
      </c>
      <c r="N15" s="37">
        <f t="shared" si="14"/>
        <v>43</v>
      </c>
      <c r="O15" s="37">
        <f t="shared" si="14"/>
        <v>523</v>
      </c>
      <c r="P15" s="37">
        <f t="shared" si="14"/>
        <v>21</v>
      </c>
      <c r="Q15" s="37">
        <f t="shared" si="14"/>
        <v>22</v>
      </c>
      <c r="R15" s="37">
        <f t="shared" si="14"/>
        <v>35</v>
      </c>
      <c r="S15" s="37">
        <f t="shared" si="14"/>
        <v>544</v>
      </c>
      <c r="T15" s="37">
        <f t="shared" si="14"/>
        <v>12</v>
      </c>
      <c r="U15" s="37">
        <f t="shared" si="14"/>
        <v>23</v>
      </c>
      <c r="V15" s="49">
        <v>5.0150968154135214</v>
      </c>
    </row>
    <row r="16" spans="1:22" ht="15" customHeight="1" x14ac:dyDescent="0.15">
      <c r="A16" s="2" t="s">
        <v>22</v>
      </c>
      <c r="B16" s="36">
        <f t="shared" ref="B16:I16" si="15">B36+B37+B38</f>
        <v>-5</v>
      </c>
      <c r="C16" s="36">
        <f t="shared" si="15"/>
        <v>9</v>
      </c>
      <c r="D16" s="36">
        <f t="shared" si="15"/>
        <v>-119</v>
      </c>
      <c r="E16" s="36">
        <f t="shared" si="15"/>
        <v>-6</v>
      </c>
      <c r="F16" s="36">
        <f t="shared" si="15"/>
        <v>1</v>
      </c>
      <c r="G16" s="36">
        <f t="shared" si="15"/>
        <v>13</v>
      </c>
      <c r="H16" s="36">
        <f t="shared" si="15"/>
        <v>7</v>
      </c>
      <c r="I16" s="36">
        <f t="shared" si="15"/>
        <v>119</v>
      </c>
      <c r="J16" s="53">
        <f t="shared" si="3"/>
        <v>-15.946989004587492</v>
      </c>
      <c r="K16" s="53">
        <v>2.6578315007645816</v>
      </c>
      <c r="L16" s="53">
        <v>18.604820505352073</v>
      </c>
      <c r="M16" s="36">
        <f t="shared" ref="M16:U16" si="16">M36+M37+M38</f>
        <v>1</v>
      </c>
      <c r="N16" s="36">
        <f t="shared" si="16"/>
        <v>2</v>
      </c>
      <c r="O16" s="36">
        <f t="shared" si="16"/>
        <v>129</v>
      </c>
      <c r="P16" s="36">
        <f t="shared" si="16"/>
        <v>2</v>
      </c>
      <c r="Q16" s="36">
        <f t="shared" si="16"/>
        <v>0</v>
      </c>
      <c r="R16" s="36">
        <f t="shared" si="16"/>
        <v>1</v>
      </c>
      <c r="S16" s="36">
        <f t="shared" si="16"/>
        <v>142</v>
      </c>
      <c r="T16" s="36">
        <f t="shared" si="16"/>
        <v>0</v>
      </c>
      <c r="U16" s="36">
        <f t="shared" si="16"/>
        <v>1</v>
      </c>
      <c r="V16" s="53">
        <v>2.6578315007645816</v>
      </c>
    </row>
    <row r="17" spans="1:22" ht="15" customHeight="1" x14ac:dyDescent="0.15">
      <c r="A17" s="6" t="s">
        <v>21</v>
      </c>
      <c r="B17" s="35">
        <f t="shared" ref="B17:I17" si="17">B12+B13+B20</f>
        <v>-103</v>
      </c>
      <c r="C17" s="35">
        <f t="shared" si="17"/>
        <v>14</v>
      </c>
      <c r="D17" s="35">
        <f t="shared" si="17"/>
        <v>-994</v>
      </c>
      <c r="E17" s="35">
        <f t="shared" si="17"/>
        <v>-60</v>
      </c>
      <c r="F17" s="35">
        <f t="shared" si="17"/>
        <v>58</v>
      </c>
      <c r="G17" s="35">
        <f t="shared" si="17"/>
        <v>752</v>
      </c>
      <c r="H17" s="35">
        <f t="shared" si="17"/>
        <v>118</v>
      </c>
      <c r="I17" s="35">
        <f t="shared" si="17"/>
        <v>1392</v>
      </c>
      <c r="J17" s="48">
        <f t="shared" si="3"/>
        <v>-6.5720097205725541</v>
      </c>
      <c r="K17" s="48">
        <v>6.3529427298867986</v>
      </c>
      <c r="L17" s="48">
        <v>12.924952450459353</v>
      </c>
      <c r="M17" s="35">
        <f t="shared" ref="M17:U17" si="18">M12+M13+M20</f>
        <v>-43</v>
      </c>
      <c r="N17" s="35">
        <f t="shared" si="18"/>
        <v>148</v>
      </c>
      <c r="O17" s="35">
        <f t="shared" si="18"/>
        <v>2766</v>
      </c>
      <c r="P17" s="35">
        <f t="shared" si="18"/>
        <v>107</v>
      </c>
      <c r="Q17" s="35">
        <f t="shared" si="18"/>
        <v>41</v>
      </c>
      <c r="R17" s="35">
        <f t="shared" si="18"/>
        <v>191</v>
      </c>
      <c r="S17" s="35">
        <f t="shared" si="18"/>
        <v>3120</v>
      </c>
      <c r="T17" s="35">
        <f t="shared" si="18"/>
        <v>134</v>
      </c>
      <c r="U17" s="35">
        <f t="shared" si="18"/>
        <v>57</v>
      </c>
      <c r="V17" s="48">
        <v>-4.7099402997436606</v>
      </c>
    </row>
    <row r="18" spans="1:22" ht="15" customHeight="1" x14ac:dyDescent="0.15">
      <c r="A18" s="4" t="s">
        <v>20</v>
      </c>
      <c r="B18" s="37">
        <f t="shared" ref="B18:I18" si="19">B14+B22</f>
        <v>-22</v>
      </c>
      <c r="C18" s="37">
        <f t="shared" si="19"/>
        <v>18</v>
      </c>
      <c r="D18" s="37">
        <f t="shared" si="19"/>
        <v>-520</v>
      </c>
      <c r="E18" s="37">
        <f t="shared" si="19"/>
        <v>-32</v>
      </c>
      <c r="F18" s="37">
        <f t="shared" si="19"/>
        <v>32</v>
      </c>
      <c r="G18" s="37">
        <f t="shared" si="19"/>
        <v>368</v>
      </c>
      <c r="H18" s="37">
        <f t="shared" si="19"/>
        <v>64</v>
      </c>
      <c r="I18" s="37">
        <f t="shared" si="19"/>
        <v>725</v>
      </c>
      <c r="J18" s="49">
        <f t="shared" si="3"/>
        <v>-8.1364414353853007</v>
      </c>
      <c r="K18" s="49">
        <v>8.1364414353853007</v>
      </c>
      <c r="L18" s="49">
        <v>16.272882870770601</v>
      </c>
      <c r="M18" s="37">
        <f t="shared" ref="M18:U18" si="20">M14+M22</f>
        <v>10</v>
      </c>
      <c r="N18" s="37">
        <f t="shared" si="20"/>
        <v>86</v>
      </c>
      <c r="O18" s="37">
        <f t="shared" si="20"/>
        <v>1280</v>
      </c>
      <c r="P18" s="37">
        <f t="shared" si="20"/>
        <v>44</v>
      </c>
      <c r="Q18" s="37">
        <f t="shared" si="20"/>
        <v>42</v>
      </c>
      <c r="R18" s="37">
        <f t="shared" si="20"/>
        <v>76</v>
      </c>
      <c r="S18" s="37">
        <f t="shared" si="20"/>
        <v>1443</v>
      </c>
      <c r="T18" s="37">
        <f t="shared" si="20"/>
        <v>35</v>
      </c>
      <c r="U18" s="37">
        <f t="shared" si="20"/>
        <v>41</v>
      </c>
      <c r="V18" s="49">
        <v>2.5426379485579069</v>
      </c>
    </row>
    <row r="19" spans="1:22" ht="15" customHeight="1" x14ac:dyDescent="0.15">
      <c r="A19" s="2" t="s">
        <v>19</v>
      </c>
      <c r="B19" s="36">
        <f t="shared" ref="B19:I19" si="21">B15+B16+B21+B23</f>
        <v>-96</v>
      </c>
      <c r="C19" s="36">
        <f t="shared" si="21"/>
        <v>-8</v>
      </c>
      <c r="D19" s="36">
        <f t="shared" si="21"/>
        <v>-797</v>
      </c>
      <c r="E19" s="36">
        <f t="shared" si="21"/>
        <v>-71</v>
      </c>
      <c r="F19" s="36">
        <f t="shared" si="21"/>
        <v>58</v>
      </c>
      <c r="G19" s="36">
        <f t="shared" si="21"/>
        <v>797</v>
      </c>
      <c r="H19" s="36">
        <f t="shared" si="21"/>
        <v>129</v>
      </c>
      <c r="I19" s="36">
        <f t="shared" si="21"/>
        <v>1503</v>
      </c>
      <c r="J19" s="53">
        <f t="shared" si="3"/>
        <v>-7.7211392069408298</v>
      </c>
      <c r="K19" s="53">
        <v>6.3074094929939193</v>
      </c>
      <c r="L19" s="53">
        <v>14.028548699934749</v>
      </c>
      <c r="M19" s="36">
        <f t="shared" ref="M19:U19" si="22">M15+M16+M21+M23</f>
        <v>-25</v>
      </c>
      <c r="N19" s="36">
        <f t="shared" si="22"/>
        <v>236</v>
      </c>
      <c r="O19" s="36">
        <f t="shared" si="22"/>
        <v>4012</v>
      </c>
      <c r="P19" s="36">
        <f t="shared" si="22"/>
        <v>152</v>
      </c>
      <c r="Q19" s="36">
        <f t="shared" si="22"/>
        <v>84</v>
      </c>
      <c r="R19" s="36">
        <f t="shared" si="22"/>
        <v>261</v>
      </c>
      <c r="S19" s="36">
        <f t="shared" si="22"/>
        <v>4103</v>
      </c>
      <c r="T19" s="36">
        <f t="shared" si="22"/>
        <v>192</v>
      </c>
      <c r="U19" s="36">
        <f t="shared" si="22"/>
        <v>69</v>
      </c>
      <c r="V19" s="53">
        <v>-2.7187109883594474</v>
      </c>
    </row>
    <row r="20" spans="1:22" ht="15" customHeight="1" x14ac:dyDescent="0.15">
      <c r="A20" s="5" t="s">
        <v>18</v>
      </c>
      <c r="B20" s="40">
        <f>E20+M20</f>
        <v>-88</v>
      </c>
      <c r="C20" s="40">
        <v>-1</v>
      </c>
      <c r="D20" s="40">
        <f>G20-I20+O20-S20</f>
        <v>-659</v>
      </c>
      <c r="E20" s="40">
        <f>F20-H20</f>
        <v>-50</v>
      </c>
      <c r="F20" s="40">
        <v>49</v>
      </c>
      <c r="G20" s="40">
        <v>658</v>
      </c>
      <c r="H20" s="40">
        <v>99</v>
      </c>
      <c r="I20" s="40">
        <v>1098</v>
      </c>
      <c r="J20" s="61">
        <f t="shared" si="3"/>
        <v>-6.4903773487608705</v>
      </c>
      <c r="K20" s="61">
        <v>6.3605698017856538</v>
      </c>
      <c r="L20" s="61">
        <v>12.850947150546524</v>
      </c>
      <c r="M20" s="40">
        <f>N20-R20</f>
        <v>-38</v>
      </c>
      <c r="N20" s="40">
        <f>SUM(P20:Q20)</f>
        <v>119</v>
      </c>
      <c r="O20" s="41">
        <v>2377</v>
      </c>
      <c r="P20" s="41">
        <v>98</v>
      </c>
      <c r="Q20" s="41">
        <v>21</v>
      </c>
      <c r="R20" s="41">
        <f>SUM(T20:U20)</f>
        <v>157</v>
      </c>
      <c r="S20" s="41">
        <v>2596</v>
      </c>
      <c r="T20" s="41">
        <v>115</v>
      </c>
      <c r="U20" s="41">
        <v>42</v>
      </c>
      <c r="V20" s="52">
        <v>-4.9326867850582587</v>
      </c>
    </row>
    <row r="21" spans="1:22" ht="15" customHeight="1" x14ac:dyDescent="0.15">
      <c r="A21" s="3" t="s">
        <v>17</v>
      </c>
      <c r="B21" s="42">
        <f t="shared" ref="B21:B38" si="23">E21+M21</f>
        <v>6</v>
      </c>
      <c r="C21" s="42">
        <v>24</v>
      </c>
      <c r="D21" s="42">
        <f t="shared" ref="D21:D38" si="24">G21-I21+O21-S21</f>
        <v>-236</v>
      </c>
      <c r="E21" s="42">
        <f t="shared" ref="E21:E38" si="25">F21-H21</f>
        <v>-21</v>
      </c>
      <c r="F21" s="42">
        <v>47</v>
      </c>
      <c r="G21" s="42">
        <v>593</v>
      </c>
      <c r="H21" s="42">
        <v>68</v>
      </c>
      <c r="I21" s="42">
        <v>865</v>
      </c>
      <c r="J21" s="62">
        <f t="shared" si="3"/>
        <v>-3.5566976584261729</v>
      </c>
      <c r="K21" s="62">
        <v>7.9602280926680988</v>
      </c>
      <c r="L21" s="62">
        <v>11.516925751094272</v>
      </c>
      <c r="M21" s="42">
        <f t="shared" ref="M21:M38" si="26">N21-R21</f>
        <v>27</v>
      </c>
      <c r="N21" s="42">
        <f>SUM(P21:Q21)</f>
        <v>159</v>
      </c>
      <c r="O21" s="42">
        <v>2671</v>
      </c>
      <c r="P21" s="42">
        <v>109</v>
      </c>
      <c r="Q21" s="42">
        <v>50</v>
      </c>
      <c r="R21" s="42">
        <f t="shared" ref="R21:R38" si="27">SUM(T21:U21)</f>
        <v>132</v>
      </c>
      <c r="S21" s="42">
        <v>2635</v>
      </c>
      <c r="T21" s="42">
        <v>95</v>
      </c>
      <c r="U21" s="42">
        <v>37</v>
      </c>
      <c r="V21" s="49">
        <v>4.5728969894050806</v>
      </c>
    </row>
    <row r="22" spans="1:22" ht="15" customHeight="1" x14ac:dyDescent="0.15">
      <c r="A22" s="3" t="s">
        <v>16</v>
      </c>
      <c r="B22" s="42">
        <f t="shared" si="23"/>
        <v>-13</v>
      </c>
      <c r="C22" s="42">
        <v>3</v>
      </c>
      <c r="D22" s="42">
        <f t="shared" si="24"/>
        <v>-288</v>
      </c>
      <c r="E22" s="42">
        <f t="shared" si="25"/>
        <v>-11</v>
      </c>
      <c r="F22" s="42">
        <v>17</v>
      </c>
      <c r="G22" s="42">
        <v>171</v>
      </c>
      <c r="H22" s="42">
        <v>28</v>
      </c>
      <c r="I22" s="42">
        <v>323</v>
      </c>
      <c r="J22" s="62">
        <f t="shared" si="3"/>
        <v>-6.0128193608290665</v>
      </c>
      <c r="K22" s="62">
        <v>9.2925390121903728</v>
      </c>
      <c r="L22" s="62">
        <v>15.305358373019439</v>
      </c>
      <c r="M22" s="42">
        <f>N22-R22</f>
        <v>-2</v>
      </c>
      <c r="N22" s="42">
        <f t="shared" ref="N22:N38" si="28">SUM(P22:Q22)</f>
        <v>34</v>
      </c>
      <c r="O22" s="42">
        <v>620</v>
      </c>
      <c r="P22" s="42">
        <v>20</v>
      </c>
      <c r="Q22" s="42">
        <v>14</v>
      </c>
      <c r="R22" s="42">
        <f t="shared" si="27"/>
        <v>36</v>
      </c>
      <c r="S22" s="42">
        <v>756</v>
      </c>
      <c r="T22" s="42">
        <v>17</v>
      </c>
      <c r="U22" s="42">
        <v>19</v>
      </c>
      <c r="V22" s="49">
        <v>-1.0932398837871062</v>
      </c>
    </row>
    <row r="23" spans="1:22" ht="15" customHeight="1" x14ac:dyDescent="0.15">
      <c r="A23" s="1" t="s">
        <v>15</v>
      </c>
      <c r="B23" s="43">
        <f t="shared" si="23"/>
        <v>-73</v>
      </c>
      <c r="C23" s="43">
        <v>-44</v>
      </c>
      <c r="D23" s="43">
        <f t="shared" si="24"/>
        <v>-235</v>
      </c>
      <c r="E23" s="43">
        <f t="shared" si="25"/>
        <v>-12</v>
      </c>
      <c r="F23" s="43">
        <v>6</v>
      </c>
      <c r="G23" s="43">
        <v>93</v>
      </c>
      <c r="H23" s="43">
        <v>18</v>
      </c>
      <c r="I23" s="43">
        <v>235</v>
      </c>
      <c r="J23" s="63">
        <f t="shared" si="3"/>
        <v>-9.0926264612037571</v>
      </c>
      <c r="K23" s="63">
        <v>4.5463132306018776</v>
      </c>
      <c r="L23" s="63">
        <v>13.638939691805634</v>
      </c>
      <c r="M23" s="43">
        <f t="shared" si="26"/>
        <v>-61</v>
      </c>
      <c r="N23" s="43">
        <f t="shared" si="28"/>
        <v>32</v>
      </c>
      <c r="O23" s="43">
        <v>689</v>
      </c>
      <c r="P23" s="43">
        <v>20</v>
      </c>
      <c r="Q23" s="43">
        <v>12</v>
      </c>
      <c r="R23" s="43">
        <f t="shared" si="27"/>
        <v>93</v>
      </c>
      <c r="S23" s="47">
        <v>782</v>
      </c>
      <c r="T23" s="47">
        <v>85</v>
      </c>
      <c r="U23" s="47">
        <v>8</v>
      </c>
      <c r="V23" s="54">
        <v>-46.220851177785761</v>
      </c>
    </row>
    <row r="24" spans="1:22" ht="15" customHeight="1" x14ac:dyDescent="0.15">
      <c r="A24" s="7" t="s">
        <v>14</v>
      </c>
      <c r="B24" s="45">
        <f t="shared" si="23"/>
        <v>-7</v>
      </c>
      <c r="C24" s="45">
        <v>1</v>
      </c>
      <c r="D24" s="45">
        <f t="shared" si="24"/>
        <v>-60</v>
      </c>
      <c r="E24" s="40">
        <f t="shared" si="25"/>
        <v>-5</v>
      </c>
      <c r="F24" s="45">
        <v>5</v>
      </c>
      <c r="G24" s="45">
        <v>37</v>
      </c>
      <c r="H24" s="45">
        <v>10</v>
      </c>
      <c r="I24" s="46">
        <v>74</v>
      </c>
      <c r="J24" s="73">
        <f t="shared" si="3"/>
        <v>-11.502729140667347</v>
      </c>
      <c r="K24" s="73">
        <v>11.502729140667347</v>
      </c>
      <c r="L24" s="73">
        <v>23.005458281334693</v>
      </c>
      <c r="M24" s="40">
        <f t="shared" si="26"/>
        <v>-2</v>
      </c>
      <c r="N24" s="45">
        <f t="shared" si="28"/>
        <v>9</v>
      </c>
      <c r="O24" s="45">
        <v>132</v>
      </c>
      <c r="P24" s="45">
        <v>2</v>
      </c>
      <c r="Q24" s="45">
        <v>7</v>
      </c>
      <c r="R24" s="45">
        <f t="shared" si="27"/>
        <v>11</v>
      </c>
      <c r="S24" s="45">
        <v>155</v>
      </c>
      <c r="T24" s="45">
        <v>7</v>
      </c>
      <c r="U24" s="45">
        <v>4</v>
      </c>
      <c r="V24" s="51">
        <v>-4.6010916562669415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4</v>
      </c>
      <c r="D25" s="40">
        <f t="shared" si="24"/>
        <v>-44</v>
      </c>
      <c r="E25" s="40">
        <f t="shared" si="25"/>
        <v>-1</v>
      </c>
      <c r="F25" s="40">
        <v>0</v>
      </c>
      <c r="G25" s="40">
        <v>3</v>
      </c>
      <c r="H25" s="40">
        <v>1</v>
      </c>
      <c r="I25" s="40">
        <v>30</v>
      </c>
      <c r="J25" s="61">
        <f t="shared" si="3"/>
        <v>-9.0016770247607756</v>
      </c>
      <c r="K25" s="61">
        <v>0</v>
      </c>
      <c r="L25" s="61">
        <v>9.0016770247607756</v>
      </c>
      <c r="M25" s="40">
        <f t="shared" si="26"/>
        <v>-2</v>
      </c>
      <c r="N25" s="40">
        <f t="shared" si="28"/>
        <v>2</v>
      </c>
      <c r="O25" s="40">
        <v>28</v>
      </c>
      <c r="P25" s="40">
        <v>1</v>
      </c>
      <c r="Q25" s="40">
        <v>1</v>
      </c>
      <c r="R25" s="40">
        <f t="shared" si="27"/>
        <v>4</v>
      </c>
      <c r="S25" s="41">
        <v>45</v>
      </c>
      <c r="T25" s="41">
        <v>2</v>
      </c>
      <c r="U25" s="41">
        <v>2</v>
      </c>
      <c r="V25" s="52">
        <v>-18.003354049521551</v>
      </c>
    </row>
    <row r="26" spans="1:22" ht="15" customHeight="1" x14ac:dyDescent="0.15">
      <c r="A26" s="3" t="s">
        <v>12</v>
      </c>
      <c r="B26" s="42">
        <f t="shared" si="23"/>
        <v>-5</v>
      </c>
      <c r="C26" s="42">
        <v>3</v>
      </c>
      <c r="D26" s="42">
        <f t="shared" si="24"/>
        <v>-74</v>
      </c>
      <c r="E26" s="42">
        <f t="shared" si="25"/>
        <v>-1</v>
      </c>
      <c r="F26" s="42">
        <v>1</v>
      </c>
      <c r="G26" s="42">
        <v>12</v>
      </c>
      <c r="H26" s="42">
        <v>2</v>
      </c>
      <c r="I26" s="42">
        <v>61</v>
      </c>
      <c r="J26" s="62">
        <f t="shared" si="3"/>
        <v>-4.0267419796125505</v>
      </c>
      <c r="K26" s="62">
        <v>4.0267419796125505</v>
      </c>
      <c r="L26" s="62">
        <v>8.0534839592251011</v>
      </c>
      <c r="M26" s="42">
        <f t="shared" si="26"/>
        <v>-4</v>
      </c>
      <c r="N26" s="42">
        <f t="shared" si="28"/>
        <v>6</v>
      </c>
      <c r="O26" s="42">
        <v>76</v>
      </c>
      <c r="P26" s="42">
        <v>4</v>
      </c>
      <c r="Q26" s="42">
        <v>2</v>
      </c>
      <c r="R26" s="42">
        <f t="shared" si="27"/>
        <v>10</v>
      </c>
      <c r="S26" s="42">
        <v>101</v>
      </c>
      <c r="T26" s="42">
        <v>4</v>
      </c>
      <c r="U26" s="42">
        <v>6</v>
      </c>
      <c r="V26" s="49">
        <v>-16.106967918450195</v>
      </c>
    </row>
    <row r="27" spans="1:22" ht="15" customHeight="1" x14ac:dyDescent="0.15">
      <c r="A27" s="1" t="s">
        <v>11</v>
      </c>
      <c r="B27" s="43">
        <f t="shared" si="23"/>
        <v>0</v>
      </c>
      <c r="C27" s="43">
        <v>7</v>
      </c>
      <c r="D27" s="43">
        <f t="shared" si="24"/>
        <v>-157</v>
      </c>
      <c r="E27" s="43">
        <f t="shared" si="25"/>
        <v>-3</v>
      </c>
      <c r="F27" s="43">
        <v>3</v>
      </c>
      <c r="G27" s="43">
        <v>42</v>
      </c>
      <c r="H27" s="43">
        <v>6</v>
      </c>
      <c r="I27" s="43">
        <v>129</v>
      </c>
      <c r="J27" s="63">
        <f t="shared" si="3"/>
        <v>-4.7482969008147986</v>
      </c>
      <c r="K27" s="63">
        <v>4.7482969008147986</v>
      </c>
      <c r="L27" s="63">
        <v>9.4965938016295972</v>
      </c>
      <c r="M27" s="43">
        <f t="shared" si="26"/>
        <v>3</v>
      </c>
      <c r="N27" s="43">
        <f t="shared" si="28"/>
        <v>12</v>
      </c>
      <c r="O27" s="47">
        <v>153</v>
      </c>
      <c r="P27" s="47">
        <v>2</v>
      </c>
      <c r="Q27" s="47">
        <v>10</v>
      </c>
      <c r="R27" s="47">
        <f t="shared" si="27"/>
        <v>9</v>
      </c>
      <c r="S27" s="47">
        <v>223</v>
      </c>
      <c r="T27" s="47">
        <v>6</v>
      </c>
      <c r="U27" s="47">
        <v>3</v>
      </c>
      <c r="V27" s="54">
        <v>4.7482969008147968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0</v>
      </c>
      <c r="D28" s="40">
        <f t="shared" si="24"/>
        <v>-57</v>
      </c>
      <c r="E28" s="40">
        <f t="shared" si="25"/>
        <v>-6</v>
      </c>
      <c r="F28" s="40">
        <v>1</v>
      </c>
      <c r="G28" s="40">
        <v>12</v>
      </c>
      <c r="H28" s="40">
        <v>7</v>
      </c>
      <c r="I28" s="40">
        <v>56</v>
      </c>
      <c r="J28" s="61">
        <f t="shared" si="3"/>
        <v>-25.078154522656227</v>
      </c>
      <c r="K28" s="61">
        <v>4.1796924204427039</v>
      </c>
      <c r="L28" s="61">
        <v>29.257846943098929</v>
      </c>
      <c r="M28" s="40">
        <f t="shared" si="26"/>
        <v>3</v>
      </c>
      <c r="N28" s="40">
        <f t="shared" si="28"/>
        <v>5</v>
      </c>
      <c r="O28" s="40">
        <v>55</v>
      </c>
      <c r="P28" s="40">
        <v>3</v>
      </c>
      <c r="Q28" s="40">
        <v>2</v>
      </c>
      <c r="R28" s="40">
        <f t="shared" si="27"/>
        <v>2</v>
      </c>
      <c r="S28" s="40">
        <v>68</v>
      </c>
      <c r="T28" s="40">
        <v>1</v>
      </c>
      <c r="U28" s="40">
        <v>1</v>
      </c>
      <c r="V28" s="48">
        <v>12.53907726132811</v>
      </c>
    </row>
    <row r="29" spans="1:22" ht="15" customHeight="1" x14ac:dyDescent="0.15">
      <c r="A29" s="3" t="s">
        <v>9</v>
      </c>
      <c r="B29" s="42">
        <f t="shared" si="23"/>
        <v>11</v>
      </c>
      <c r="C29" s="42">
        <v>15</v>
      </c>
      <c r="D29" s="42">
        <f t="shared" si="24"/>
        <v>-37</v>
      </c>
      <c r="E29" s="42">
        <f>F29-H29</f>
        <v>-6</v>
      </c>
      <c r="F29" s="42">
        <v>6</v>
      </c>
      <c r="G29" s="42">
        <v>81</v>
      </c>
      <c r="H29" s="42">
        <v>12</v>
      </c>
      <c r="I29" s="42">
        <v>122</v>
      </c>
      <c r="J29" s="62">
        <f t="shared" si="3"/>
        <v>-9.2722353708259071</v>
      </c>
      <c r="K29" s="62">
        <v>9.2722353708259071</v>
      </c>
      <c r="L29" s="62">
        <v>18.544470741651814</v>
      </c>
      <c r="M29" s="42">
        <f t="shared" si="26"/>
        <v>17</v>
      </c>
      <c r="N29" s="42">
        <f t="shared" si="28"/>
        <v>24</v>
      </c>
      <c r="O29" s="42">
        <v>225</v>
      </c>
      <c r="P29" s="42">
        <v>6</v>
      </c>
      <c r="Q29" s="42">
        <v>18</v>
      </c>
      <c r="R29" s="42">
        <f t="shared" si="27"/>
        <v>7</v>
      </c>
      <c r="S29" s="42">
        <v>221</v>
      </c>
      <c r="T29" s="42">
        <v>2</v>
      </c>
      <c r="U29" s="42">
        <v>5</v>
      </c>
      <c r="V29" s="49">
        <v>26.271333550673404</v>
      </c>
    </row>
    <row r="30" spans="1:22" ht="15" customHeight="1" x14ac:dyDescent="0.15">
      <c r="A30" s="3" t="s">
        <v>8</v>
      </c>
      <c r="B30" s="42">
        <f t="shared" si="23"/>
        <v>-4</v>
      </c>
      <c r="C30" s="42">
        <v>5</v>
      </c>
      <c r="D30" s="42">
        <f t="shared" si="24"/>
        <v>-87</v>
      </c>
      <c r="E30" s="42">
        <f t="shared" si="25"/>
        <v>-2</v>
      </c>
      <c r="F30" s="42">
        <v>5</v>
      </c>
      <c r="G30" s="42">
        <v>60</v>
      </c>
      <c r="H30" s="42">
        <v>7</v>
      </c>
      <c r="I30" s="42">
        <v>116</v>
      </c>
      <c r="J30" s="62">
        <f t="shared" si="3"/>
        <v>-3.1111622535043191</v>
      </c>
      <c r="K30" s="62">
        <v>7.7779056337607981</v>
      </c>
      <c r="L30" s="62">
        <v>10.889067887265117</v>
      </c>
      <c r="M30" s="42">
        <f t="shared" si="26"/>
        <v>-2</v>
      </c>
      <c r="N30" s="42">
        <f t="shared" si="28"/>
        <v>15</v>
      </c>
      <c r="O30" s="42">
        <v>189</v>
      </c>
      <c r="P30" s="42">
        <v>10</v>
      </c>
      <c r="Q30" s="42">
        <v>5</v>
      </c>
      <c r="R30" s="42">
        <f t="shared" si="27"/>
        <v>17</v>
      </c>
      <c r="S30" s="42">
        <v>220</v>
      </c>
      <c r="T30" s="42">
        <v>10</v>
      </c>
      <c r="U30" s="42">
        <v>7</v>
      </c>
      <c r="V30" s="49">
        <v>-3.1111622535043182</v>
      </c>
    </row>
    <row r="31" spans="1:22" ht="15" customHeight="1" x14ac:dyDescent="0.15">
      <c r="A31" s="1" t="s">
        <v>7</v>
      </c>
      <c r="B31" s="43">
        <f t="shared" si="23"/>
        <v>-13</v>
      </c>
      <c r="C31" s="43">
        <v>-5</v>
      </c>
      <c r="D31" s="43">
        <f t="shared" si="24"/>
        <v>-51</v>
      </c>
      <c r="E31" s="43">
        <f t="shared" si="25"/>
        <v>-7</v>
      </c>
      <c r="F31" s="43">
        <v>3</v>
      </c>
      <c r="G31" s="43">
        <v>44</v>
      </c>
      <c r="H31" s="43">
        <v>10</v>
      </c>
      <c r="I31" s="43">
        <v>108</v>
      </c>
      <c r="J31" s="63">
        <f t="shared" si="3"/>
        <v>-12.188606157750618</v>
      </c>
      <c r="K31" s="63">
        <v>5.2236883533216929</v>
      </c>
      <c r="L31" s="63">
        <v>17.412294511072311</v>
      </c>
      <c r="M31" s="43">
        <f t="shared" si="26"/>
        <v>-6</v>
      </c>
      <c r="N31" s="43">
        <f t="shared" si="28"/>
        <v>8</v>
      </c>
      <c r="O31" s="43">
        <v>191</v>
      </c>
      <c r="P31" s="43">
        <v>5</v>
      </c>
      <c r="Q31" s="43">
        <v>3</v>
      </c>
      <c r="R31" s="43">
        <f t="shared" si="27"/>
        <v>14</v>
      </c>
      <c r="S31" s="43">
        <v>178</v>
      </c>
      <c r="T31" s="43">
        <v>5</v>
      </c>
      <c r="U31" s="43">
        <v>9</v>
      </c>
      <c r="V31" s="53">
        <v>-10.447376706643388</v>
      </c>
    </row>
    <row r="32" spans="1:22" ht="15" customHeight="1" x14ac:dyDescent="0.15">
      <c r="A32" s="5" t="s">
        <v>6</v>
      </c>
      <c r="B32" s="40">
        <f t="shared" si="23"/>
        <v>-8</v>
      </c>
      <c r="C32" s="40">
        <v>-14</v>
      </c>
      <c r="D32" s="40">
        <f t="shared" si="24"/>
        <v>5</v>
      </c>
      <c r="E32" s="40">
        <f t="shared" si="25"/>
        <v>-3</v>
      </c>
      <c r="F32" s="40">
        <v>1</v>
      </c>
      <c r="G32" s="40">
        <v>21</v>
      </c>
      <c r="H32" s="40">
        <v>4</v>
      </c>
      <c r="I32" s="40">
        <v>18</v>
      </c>
      <c r="J32" s="61">
        <f t="shared" si="3"/>
        <v>-21.538158929976397</v>
      </c>
      <c r="K32" s="61">
        <v>7.1793863099921325</v>
      </c>
      <c r="L32" s="61">
        <v>28.71754523996853</v>
      </c>
      <c r="M32" s="40">
        <f t="shared" si="26"/>
        <v>-5</v>
      </c>
      <c r="N32" s="40">
        <f t="shared" si="28"/>
        <v>4</v>
      </c>
      <c r="O32" s="41">
        <v>82</v>
      </c>
      <c r="P32" s="41">
        <v>3</v>
      </c>
      <c r="Q32" s="41">
        <v>1</v>
      </c>
      <c r="R32" s="41">
        <f t="shared" si="27"/>
        <v>9</v>
      </c>
      <c r="S32" s="41">
        <v>80</v>
      </c>
      <c r="T32" s="41">
        <v>3</v>
      </c>
      <c r="U32" s="41">
        <v>6</v>
      </c>
      <c r="V32" s="52">
        <v>-35.896931549960669</v>
      </c>
    </row>
    <row r="33" spans="1:22" ht="15" customHeight="1" x14ac:dyDescent="0.15">
      <c r="A33" s="3" t="s">
        <v>5</v>
      </c>
      <c r="B33" s="42">
        <f t="shared" si="23"/>
        <v>-6</v>
      </c>
      <c r="C33" s="42">
        <v>15</v>
      </c>
      <c r="D33" s="42">
        <f t="shared" si="24"/>
        <v>-133</v>
      </c>
      <c r="E33" s="42">
        <f t="shared" si="25"/>
        <v>-9</v>
      </c>
      <c r="F33" s="42">
        <v>0</v>
      </c>
      <c r="G33" s="42">
        <v>33</v>
      </c>
      <c r="H33" s="42">
        <v>9</v>
      </c>
      <c r="I33" s="42">
        <v>129</v>
      </c>
      <c r="J33" s="62">
        <f t="shared" si="3"/>
        <v>-14.628346484743769</v>
      </c>
      <c r="K33" s="62">
        <v>0</v>
      </c>
      <c r="L33" s="62">
        <v>14.628346484743769</v>
      </c>
      <c r="M33" s="42">
        <f t="shared" si="26"/>
        <v>3</v>
      </c>
      <c r="N33" s="42">
        <f t="shared" si="28"/>
        <v>12</v>
      </c>
      <c r="O33" s="42">
        <v>176</v>
      </c>
      <c r="P33" s="42">
        <v>7</v>
      </c>
      <c r="Q33" s="42">
        <v>5</v>
      </c>
      <c r="R33" s="42">
        <f t="shared" si="27"/>
        <v>9</v>
      </c>
      <c r="S33" s="42">
        <v>213</v>
      </c>
      <c r="T33" s="42">
        <v>3</v>
      </c>
      <c r="U33" s="42">
        <v>6</v>
      </c>
      <c r="V33" s="49">
        <v>4.8761154949145897</v>
      </c>
    </row>
    <row r="34" spans="1:22" ht="15" customHeight="1" x14ac:dyDescent="0.15">
      <c r="A34" s="3" t="s">
        <v>4</v>
      </c>
      <c r="B34" s="42">
        <f t="shared" si="23"/>
        <v>-6</v>
      </c>
      <c r="C34" s="42">
        <v>-1</v>
      </c>
      <c r="D34" s="42">
        <f t="shared" si="24"/>
        <v>-38</v>
      </c>
      <c r="E34" s="42">
        <f t="shared" si="25"/>
        <v>-14</v>
      </c>
      <c r="F34" s="42">
        <v>1</v>
      </c>
      <c r="G34" s="42">
        <v>23</v>
      </c>
      <c r="H34" s="42">
        <v>15</v>
      </c>
      <c r="I34" s="42">
        <v>73</v>
      </c>
      <c r="J34" s="62">
        <f t="shared" si="3"/>
        <v>-33.757671447351903</v>
      </c>
      <c r="K34" s="62">
        <v>2.4112622462394215</v>
      </c>
      <c r="L34" s="62">
        <v>36.168933693591327</v>
      </c>
      <c r="M34" s="42">
        <f t="shared" si="26"/>
        <v>8</v>
      </c>
      <c r="N34" s="42">
        <f t="shared" si="28"/>
        <v>19</v>
      </c>
      <c r="O34" s="42">
        <v>140</v>
      </c>
      <c r="P34" s="42">
        <v>4</v>
      </c>
      <c r="Q34" s="42">
        <v>15</v>
      </c>
      <c r="R34" s="42">
        <f t="shared" si="27"/>
        <v>11</v>
      </c>
      <c r="S34" s="42">
        <v>128</v>
      </c>
      <c r="T34" s="42">
        <v>4</v>
      </c>
      <c r="U34" s="42">
        <v>7</v>
      </c>
      <c r="V34" s="49">
        <v>19.290097969915376</v>
      </c>
    </row>
    <row r="35" spans="1:22" ht="15" customHeight="1" x14ac:dyDescent="0.15">
      <c r="A35" s="1" t="s">
        <v>3</v>
      </c>
      <c r="B35" s="43">
        <f t="shared" si="23"/>
        <v>-4</v>
      </c>
      <c r="C35" s="43">
        <v>3</v>
      </c>
      <c r="D35" s="43">
        <f t="shared" si="24"/>
        <v>-41</v>
      </c>
      <c r="E35" s="43">
        <f t="shared" si="25"/>
        <v>-6</v>
      </c>
      <c r="F35" s="43">
        <v>2</v>
      </c>
      <c r="G35" s="43">
        <v>21</v>
      </c>
      <c r="H35" s="43">
        <v>8</v>
      </c>
      <c r="I35" s="43">
        <v>64</v>
      </c>
      <c r="J35" s="63">
        <f t="shared" si="3"/>
        <v>-14.086771942237799</v>
      </c>
      <c r="K35" s="63">
        <v>4.6955906474126001</v>
      </c>
      <c r="L35" s="63">
        <v>18.782362589650401</v>
      </c>
      <c r="M35" s="43">
        <f>N35-R35</f>
        <v>2</v>
      </c>
      <c r="N35" s="43">
        <f t="shared" si="28"/>
        <v>8</v>
      </c>
      <c r="O35" s="47">
        <v>125</v>
      </c>
      <c r="P35" s="47">
        <v>7</v>
      </c>
      <c r="Q35" s="47">
        <v>1</v>
      </c>
      <c r="R35" s="47">
        <f t="shared" si="27"/>
        <v>6</v>
      </c>
      <c r="S35" s="47">
        <v>123</v>
      </c>
      <c r="T35" s="47">
        <v>2</v>
      </c>
      <c r="U35" s="47">
        <v>4</v>
      </c>
      <c r="V35" s="54">
        <v>4.6955906474125992</v>
      </c>
    </row>
    <row r="36" spans="1:22" ht="15" customHeight="1" x14ac:dyDescent="0.15">
      <c r="A36" s="5" t="s">
        <v>2</v>
      </c>
      <c r="B36" s="40">
        <f t="shared" si="23"/>
        <v>-2</v>
      </c>
      <c r="C36" s="40">
        <v>2</v>
      </c>
      <c r="D36" s="40">
        <f t="shared" si="24"/>
        <v>-40</v>
      </c>
      <c r="E36" s="40">
        <f t="shared" si="25"/>
        <v>-1</v>
      </c>
      <c r="F36" s="40">
        <v>1</v>
      </c>
      <c r="G36" s="40">
        <v>5</v>
      </c>
      <c r="H36" s="40">
        <v>2</v>
      </c>
      <c r="I36" s="40">
        <v>49</v>
      </c>
      <c r="J36" s="61">
        <f t="shared" si="3"/>
        <v>-6.0566839240674364</v>
      </c>
      <c r="K36" s="61">
        <v>6.0566839240674364</v>
      </c>
      <c r="L36" s="61">
        <v>12.113367848134873</v>
      </c>
      <c r="M36" s="40">
        <f t="shared" si="26"/>
        <v>-1</v>
      </c>
      <c r="N36" s="40">
        <f t="shared" si="28"/>
        <v>0</v>
      </c>
      <c r="O36" s="40">
        <v>53</v>
      </c>
      <c r="P36" s="40">
        <v>0</v>
      </c>
      <c r="Q36" s="40">
        <v>0</v>
      </c>
      <c r="R36" s="40">
        <f t="shared" si="27"/>
        <v>1</v>
      </c>
      <c r="S36" s="40">
        <v>49</v>
      </c>
      <c r="T36" s="40">
        <v>0</v>
      </c>
      <c r="U36" s="40">
        <v>1</v>
      </c>
      <c r="V36" s="48">
        <v>-6.0566839240674364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4</v>
      </c>
      <c r="D37" s="42">
        <f t="shared" si="24"/>
        <v>-33</v>
      </c>
      <c r="E37" s="42">
        <f t="shared" si="25"/>
        <v>-4</v>
      </c>
      <c r="F37" s="42">
        <v>0</v>
      </c>
      <c r="G37" s="42">
        <v>5</v>
      </c>
      <c r="H37" s="42">
        <v>4</v>
      </c>
      <c r="I37" s="42">
        <v>32</v>
      </c>
      <c r="J37" s="62">
        <f t="shared" si="3"/>
        <v>-36.651186142839208</v>
      </c>
      <c r="K37" s="62">
        <v>0</v>
      </c>
      <c r="L37" s="62">
        <v>36.651186142839208</v>
      </c>
      <c r="M37" s="42">
        <f t="shared" si="26"/>
        <v>2</v>
      </c>
      <c r="N37" s="42">
        <f t="shared" si="28"/>
        <v>2</v>
      </c>
      <c r="O37" s="42">
        <v>51</v>
      </c>
      <c r="P37" s="42">
        <v>2</v>
      </c>
      <c r="Q37" s="42">
        <v>0</v>
      </c>
      <c r="R37" s="42">
        <f t="shared" si="27"/>
        <v>0</v>
      </c>
      <c r="S37" s="42">
        <v>57</v>
      </c>
      <c r="T37" s="42">
        <v>0</v>
      </c>
      <c r="U37" s="42">
        <v>0</v>
      </c>
      <c r="V37" s="49">
        <v>18.325593071419604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3</v>
      </c>
      <c r="D38" s="43">
        <f t="shared" si="24"/>
        <v>-46</v>
      </c>
      <c r="E38" s="43">
        <f t="shared" si="25"/>
        <v>-1</v>
      </c>
      <c r="F38" s="43">
        <v>0</v>
      </c>
      <c r="G38" s="43">
        <v>3</v>
      </c>
      <c r="H38" s="43">
        <v>1</v>
      </c>
      <c r="I38" s="43">
        <v>38</v>
      </c>
      <c r="J38" s="63">
        <f t="shared" si="3"/>
        <v>-9.8036582417877565</v>
      </c>
      <c r="K38" s="63">
        <v>0</v>
      </c>
      <c r="L38" s="63">
        <v>9.8036582417877565</v>
      </c>
      <c r="M38" s="43">
        <f t="shared" si="26"/>
        <v>0</v>
      </c>
      <c r="N38" s="43">
        <f t="shared" si="28"/>
        <v>0</v>
      </c>
      <c r="O38" s="43">
        <v>25</v>
      </c>
      <c r="P38" s="43">
        <v>0</v>
      </c>
      <c r="Q38" s="43">
        <v>0</v>
      </c>
      <c r="R38" s="43">
        <f t="shared" si="27"/>
        <v>0</v>
      </c>
      <c r="S38" s="43">
        <v>36</v>
      </c>
      <c r="T38" s="43">
        <v>0</v>
      </c>
      <c r="U38" s="43">
        <v>0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-148</v>
      </c>
      <c r="C9" s="34">
        <f t="shared" si="0"/>
        <v>103</v>
      </c>
      <c r="D9" s="34">
        <f t="shared" si="0"/>
        <v>-2634</v>
      </c>
      <c r="E9" s="34">
        <f t="shared" si="0"/>
        <v>-173</v>
      </c>
      <c r="F9" s="34">
        <f t="shared" si="0"/>
        <v>140</v>
      </c>
      <c r="G9" s="34">
        <f t="shared" si="0"/>
        <v>1748</v>
      </c>
      <c r="H9" s="34">
        <f t="shared" si="0"/>
        <v>313</v>
      </c>
      <c r="I9" s="34">
        <f t="shared" si="0"/>
        <v>3893</v>
      </c>
      <c r="J9" s="51">
        <f>K9-L9</f>
        <v>-7.1081842109943674</v>
      </c>
      <c r="K9" s="51">
        <v>5.75228780080469</v>
      </c>
      <c r="L9" s="51">
        <v>12.860472011799057</v>
      </c>
      <c r="M9" s="34">
        <f t="shared" ref="M9:U9" si="1">M10+M11</f>
        <v>25</v>
      </c>
      <c r="N9" s="34">
        <f t="shared" si="1"/>
        <v>490</v>
      </c>
      <c r="O9" s="34">
        <f t="shared" si="1"/>
        <v>6979</v>
      </c>
      <c r="P9" s="34">
        <f t="shared" si="1"/>
        <v>303</v>
      </c>
      <c r="Q9" s="34">
        <f t="shared" si="1"/>
        <v>187</v>
      </c>
      <c r="R9" s="34">
        <f>R10+R11</f>
        <v>465</v>
      </c>
      <c r="S9" s="34">
        <f t="shared" si="1"/>
        <v>7468</v>
      </c>
      <c r="T9" s="34">
        <f t="shared" si="1"/>
        <v>278</v>
      </c>
      <c r="U9" s="34">
        <f t="shared" si="1"/>
        <v>187</v>
      </c>
      <c r="V9" s="51">
        <v>1.0271942501436939</v>
      </c>
    </row>
    <row r="10" spans="1:22" ht="15" customHeight="1" x14ac:dyDescent="0.15">
      <c r="A10" s="6" t="s">
        <v>28</v>
      </c>
      <c r="B10" s="35">
        <f t="shared" ref="B10:I10" si="2">B20+B21+B22+B23</f>
        <v>-55</v>
      </c>
      <c r="C10" s="35">
        <f t="shared" si="2"/>
        <v>88</v>
      </c>
      <c r="D10" s="35">
        <f t="shared" si="2"/>
        <v>-1514</v>
      </c>
      <c r="E10" s="35">
        <f t="shared" si="2"/>
        <v>-95</v>
      </c>
      <c r="F10" s="35">
        <f t="shared" si="2"/>
        <v>117</v>
      </c>
      <c r="G10" s="35">
        <f t="shared" si="2"/>
        <v>1413</v>
      </c>
      <c r="H10" s="35">
        <f t="shared" si="2"/>
        <v>212</v>
      </c>
      <c r="I10" s="35">
        <f t="shared" si="2"/>
        <v>2670</v>
      </c>
      <c r="J10" s="48">
        <f t="shared" ref="J10:J38" si="3">K10-L10</f>
        <v>-5.2023570615827035</v>
      </c>
      <c r="K10" s="48">
        <v>6.4071134337386999</v>
      </c>
      <c r="L10" s="48">
        <v>11.609470495321403</v>
      </c>
      <c r="M10" s="35">
        <f t="shared" ref="M10:U10" si="4">M20+M21+M22+M23</f>
        <v>40</v>
      </c>
      <c r="N10" s="35">
        <f t="shared" si="4"/>
        <v>368</v>
      </c>
      <c r="O10" s="35">
        <f t="shared" si="4"/>
        <v>5261</v>
      </c>
      <c r="P10" s="35">
        <f t="shared" si="4"/>
        <v>250</v>
      </c>
      <c r="Q10" s="35">
        <f t="shared" si="4"/>
        <v>118</v>
      </c>
      <c r="R10" s="35">
        <f t="shared" si="4"/>
        <v>328</v>
      </c>
      <c r="S10" s="35">
        <f t="shared" si="4"/>
        <v>5518</v>
      </c>
      <c r="T10" s="35">
        <f t="shared" si="4"/>
        <v>228</v>
      </c>
      <c r="U10" s="35">
        <f t="shared" si="4"/>
        <v>100</v>
      </c>
      <c r="V10" s="48">
        <v>2.1904661311927214</v>
      </c>
    </row>
    <row r="11" spans="1:22" ht="15" customHeight="1" x14ac:dyDescent="0.15">
      <c r="A11" s="2" t="s">
        <v>27</v>
      </c>
      <c r="B11" s="36">
        <f t="shared" ref="B11:I11" si="5">B12+B13+B14+B15+B16</f>
        <v>-93</v>
      </c>
      <c r="C11" s="36">
        <f t="shared" si="5"/>
        <v>15</v>
      </c>
      <c r="D11" s="36">
        <f t="shared" si="5"/>
        <v>-1120</v>
      </c>
      <c r="E11" s="36">
        <f t="shared" si="5"/>
        <v>-78</v>
      </c>
      <c r="F11" s="36">
        <f t="shared" si="5"/>
        <v>23</v>
      </c>
      <c r="G11" s="36">
        <f t="shared" si="5"/>
        <v>335</v>
      </c>
      <c r="H11" s="36">
        <f t="shared" si="5"/>
        <v>101</v>
      </c>
      <c r="I11" s="36">
        <f t="shared" si="5"/>
        <v>1223</v>
      </c>
      <c r="J11" s="53">
        <f t="shared" si="3"/>
        <v>-12.834881303270169</v>
      </c>
      <c r="K11" s="53">
        <v>3.784644486861716</v>
      </c>
      <c r="L11" s="53">
        <v>16.619525790131885</v>
      </c>
      <c r="M11" s="36">
        <f t="shared" ref="M11:U11" si="6">M12+M13+M14+M15+M16</f>
        <v>-15</v>
      </c>
      <c r="N11" s="36">
        <f t="shared" si="6"/>
        <v>122</v>
      </c>
      <c r="O11" s="36">
        <f t="shared" si="6"/>
        <v>1718</v>
      </c>
      <c r="P11" s="36">
        <f t="shared" si="6"/>
        <v>53</v>
      </c>
      <c r="Q11" s="36">
        <f t="shared" si="6"/>
        <v>69</v>
      </c>
      <c r="R11" s="36">
        <f t="shared" si="6"/>
        <v>137</v>
      </c>
      <c r="S11" s="36">
        <f t="shared" si="6"/>
        <v>1950</v>
      </c>
      <c r="T11" s="36">
        <f t="shared" si="6"/>
        <v>50</v>
      </c>
      <c r="U11" s="36">
        <f t="shared" si="6"/>
        <v>87</v>
      </c>
      <c r="V11" s="53">
        <v>-2.4682464044750283</v>
      </c>
    </row>
    <row r="12" spans="1:22" ht="15" customHeight="1" x14ac:dyDescent="0.15">
      <c r="A12" s="6" t="s">
        <v>26</v>
      </c>
      <c r="B12" s="35">
        <f t="shared" ref="B12:I12" si="7">B24</f>
        <v>-9</v>
      </c>
      <c r="C12" s="35">
        <f t="shared" si="7"/>
        <v>-4</v>
      </c>
      <c r="D12" s="35">
        <f t="shared" si="7"/>
        <v>-89</v>
      </c>
      <c r="E12" s="35">
        <f t="shared" si="7"/>
        <v>-10</v>
      </c>
      <c r="F12" s="35">
        <f t="shared" si="7"/>
        <v>4</v>
      </c>
      <c r="G12" s="35">
        <f t="shared" si="7"/>
        <v>31</v>
      </c>
      <c r="H12" s="35">
        <f t="shared" si="7"/>
        <v>14</v>
      </c>
      <c r="I12" s="35">
        <f t="shared" si="7"/>
        <v>96</v>
      </c>
      <c r="J12" s="48">
        <f t="shared" si="3"/>
        <v>-21.279944963649189</v>
      </c>
      <c r="K12" s="48">
        <v>8.5119779854596764</v>
      </c>
      <c r="L12" s="48">
        <v>29.791922949108866</v>
      </c>
      <c r="M12" s="35">
        <f t="shared" ref="M12:U12" si="8">M24</f>
        <v>1</v>
      </c>
      <c r="N12" s="35">
        <f t="shared" si="8"/>
        <v>12</v>
      </c>
      <c r="O12" s="35">
        <f t="shared" si="8"/>
        <v>152</v>
      </c>
      <c r="P12" s="35">
        <f t="shared" si="8"/>
        <v>6</v>
      </c>
      <c r="Q12" s="35">
        <f t="shared" si="8"/>
        <v>6</v>
      </c>
      <c r="R12" s="35">
        <f t="shared" si="8"/>
        <v>11</v>
      </c>
      <c r="S12" s="35">
        <f t="shared" si="8"/>
        <v>176</v>
      </c>
      <c r="T12" s="35">
        <f t="shared" si="8"/>
        <v>3</v>
      </c>
      <c r="U12" s="35">
        <f t="shared" si="8"/>
        <v>8</v>
      </c>
      <c r="V12" s="48">
        <v>2.1279944963649129</v>
      </c>
    </row>
    <row r="13" spans="1:22" ht="15" customHeight="1" x14ac:dyDescent="0.15">
      <c r="A13" s="4" t="s">
        <v>25</v>
      </c>
      <c r="B13" s="37">
        <f t="shared" ref="B13:I13" si="9">B25+B26+B27</f>
        <v>-5</v>
      </c>
      <c r="C13" s="37">
        <f t="shared" si="9"/>
        <v>41</v>
      </c>
      <c r="D13" s="37">
        <f t="shared" si="9"/>
        <v>-280</v>
      </c>
      <c r="E13" s="37">
        <f t="shared" si="9"/>
        <v>-10</v>
      </c>
      <c r="F13" s="37">
        <f t="shared" si="9"/>
        <v>7</v>
      </c>
      <c r="G13" s="37">
        <f t="shared" si="9"/>
        <v>50</v>
      </c>
      <c r="H13" s="37">
        <f t="shared" si="9"/>
        <v>17</v>
      </c>
      <c r="I13" s="37">
        <f t="shared" si="9"/>
        <v>241</v>
      </c>
      <c r="J13" s="49">
        <f t="shared" si="3"/>
        <v>-9.0759219520443182</v>
      </c>
      <c r="K13" s="49">
        <v>6.3531453664310247</v>
      </c>
      <c r="L13" s="49">
        <v>15.429067318475344</v>
      </c>
      <c r="M13" s="37">
        <f t="shared" ref="M13:U13" si="10">M25+M26+M27</f>
        <v>5</v>
      </c>
      <c r="N13" s="37">
        <f t="shared" si="10"/>
        <v>24</v>
      </c>
      <c r="O13" s="37">
        <f t="shared" si="10"/>
        <v>257</v>
      </c>
      <c r="P13" s="37">
        <f t="shared" si="10"/>
        <v>12</v>
      </c>
      <c r="Q13" s="37">
        <f t="shared" si="10"/>
        <v>12</v>
      </c>
      <c r="R13" s="37">
        <f t="shared" si="10"/>
        <v>19</v>
      </c>
      <c r="S13" s="37">
        <f t="shared" si="10"/>
        <v>346</v>
      </c>
      <c r="T13" s="37">
        <f t="shared" si="10"/>
        <v>7</v>
      </c>
      <c r="U13" s="37">
        <f t="shared" si="10"/>
        <v>12</v>
      </c>
      <c r="V13" s="49">
        <v>4.5379609760221555</v>
      </c>
    </row>
    <row r="14" spans="1:22" ht="15" customHeight="1" x14ac:dyDescent="0.15">
      <c r="A14" s="4" t="s">
        <v>24</v>
      </c>
      <c r="B14" s="37">
        <f t="shared" ref="B14:I14" si="11">B28+B29+B30+B31</f>
        <v>-34</v>
      </c>
      <c r="C14" s="37">
        <f t="shared" si="11"/>
        <v>-2</v>
      </c>
      <c r="D14" s="37">
        <f t="shared" si="11"/>
        <v>-341</v>
      </c>
      <c r="E14" s="37">
        <f t="shared" si="11"/>
        <v>-24</v>
      </c>
      <c r="F14" s="37">
        <f t="shared" si="11"/>
        <v>6</v>
      </c>
      <c r="G14" s="37">
        <f t="shared" si="11"/>
        <v>152</v>
      </c>
      <c r="H14" s="37">
        <f t="shared" si="11"/>
        <v>30</v>
      </c>
      <c r="I14" s="37">
        <f t="shared" si="11"/>
        <v>417</v>
      </c>
      <c r="J14" s="49">
        <f t="shared" si="3"/>
        <v>-10.340712305093511</v>
      </c>
      <c r="K14" s="49">
        <v>2.5851780762733769</v>
      </c>
      <c r="L14" s="49">
        <v>12.925890381366887</v>
      </c>
      <c r="M14" s="37">
        <f t="shared" ref="M14:U14" si="12">M28+M29+M30+M31</f>
        <v>-10</v>
      </c>
      <c r="N14" s="37">
        <f t="shared" si="12"/>
        <v>37</v>
      </c>
      <c r="O14" s="37">
        <f t="shared" si="12"/>
        <v>664</v>
      </c>
      <c r="P14" s="37">
        <f t="shared" si="12"/>
        <v>14</v>
      </c>
      <c r="Q14" s="37">
        <f t="shared" si="12"/>
        <v>23</v>
      </c>
      <c r="R14" s="37">
        <f t="shared" si="12"/>
        <v>47</v>
      </c>
      <c r="S14" s="37">
        <f t="shared" si="12"/>
        <v>740</v>
      </c>
      <c r="T14" s="37">
        <f t="shared" si="12"/>
        <v>22</v>
      </c>
      <c r="U14" s="37">
        <f t="shared" si="12"/>
        <v>25</v>
      </c>
      <c r="V14" s="49">
        <v>-4.3086301271222922</v>
      </c>
    </row>
    <row r="15" spans="1:22" ht="15" customHeight="1" x14ac:dyDescent="0.15">
      <c r="A15" s="4" t="s">
        <v>23</v>
      </c>
      <c r="B15" s="37">
        <f t="shared" ref="B15:I15" si="13">B32+B33+B34+B35</f>
        <v>-24</v>
      </c>
      <c r="C15" s="37">
        <f t="shared" si="13"/>
        <v>-5</v>
      </c>
      <c r="D15" s="37">
        <f t="shared" si="13"/>
        <v>-253</v>
      </c>
      <c r="E15" s="37">
        <f t="shared" si="13"/>
        <v>-23</v>
      </c>
      <c r="F15" s="37">
        <f t="shared" si="13"/>
        <v>4</v>
      </c>
      <c r="G15" s="37">
        <f t="shared" si="13"/>
        <v>81</v>
      </c>
      <c r="H15" s="37">
        <f t="shared" si="13"/>
        <v>27</v>
      </c>
      <c r="I15" s="37">
        <f t="shared" si="13"/>
        <v>331</v>
      </c>
      <c r="J15" s="49">
        <f t="shared" si="3"/>
        <v>-13.109035318661206</v>
      </c>
      <c r="K15" s="49">
        <v>2.2798322293323836</v>
      </c>
      <c r="L15" s="49">
        <v>15.388867547993589</v>
      </c>
      <c r="M15" s="37">
        <f t="shared" ref="M15:U15" si="14">M32+M33+M34+M35</f>
        <v>-1</v>
      </c>
      <c r="N15" s="37">
        <f t="shared" si="14"/>
        <v>47</v>
      </c>
      <c r="O15" s="37">
        <f t="shared" si="14"/>
        <v>549</v>
      </c>
      <c r="P15" s="37">
        <f t="shared" si="14"/>
        <v>21</v>
      </c>
      <c r="Q15" s="37">
        <f t="shared" si="14"/>
        <v>26</v>
      </c>
      <c r="R15" s="37">
        <f t="shared" si="14"/>
        <v>48</v>
      </c>
      <c r="S15" s="37">
        <f t="shared" si="14"/>
        <v>552</v>
      </c>
      <c r="T15" s="37">
        <f t="shared" si="14"/>
        <v>14</v>
      </c>
      <c r="U15" s="37">
        <f t="shared" si="14"/>
        <v>34</v>
      </c>
      <c r="V15" s="49">
        <v>-0.56995805733309268</v>
      </c>
    </row>
    <row r="16" spans="1:22" ht="15" customHeight="1" x14ac:dyDescent="0.15">
      <c r="A16" s="2" t="s">
        <v>22</v>
      </c>
      <c r="B16" s="36">
        <f t="shared" ref="B16:I16" si="15">B36+B37+B38</f>
        <v>-21</v>
      </c>
      <c r="C16" s="36">
        <f t="shared" si="15"/>
        <v>-15</v>
      </c>
      <c r="D16" s="36">
        <f t="shared" si="15"/>
        <v>-157</v>
      </c>
      <c r="E16" s="36">
        <f t="shared" si="15"/>
        <v>-11</v>
      </c>
      <c r="F16" s="36">
        <f t="shared" si="15"/>
        <v>2</v>
      </c>
      <c r="G16" s="36">
        <f t="shared" si="15"/>
        <v>21</v>
      </c>
      <c r="H16" s="36">
        <f t="shared" si="15"/>
        <v>13</v>
      </c>
      <c r="I16" s="36">
        <f t="shared" si="15"/>
        <v>138</v>
      </c>
      <c r="J16" s="53">
        <f t="shared" si="3"/>
        <v>-25.580906385988161</v>
      </c>
      <c r="K16" s="53">
        <v>4.6510738883614833</v>
      </c>
      <c r="L16" s="53">
        <v>30.231980274349645</v>
      </c>
      <c r="M16" s="36">
        <f t="shared" ref="M16:U16" si="16">M36+M37+M38</f>
        <v>-10</v>
      </c>
      <c r="N16" s="36">
        <f t="shared" si="16"/>
        <v>2</v>
      </c>
      <c r="O16" s="36">
        <f t="shared" si="16"/>
        <v>96</v>
      </c>
      <c r="P16" s="36">
        <f t="shared" si="16"/>
        <v>0</v>
      </c>
      <c r="Q16" s="36">
        <f t="shared" si="16"/>
        <v>2</v>
      </c>
      <c r="R16" s="36">
        <f t="shared" si="16"/>
        <v>12</v>
      </c>
      <c r="S16" s="36">
        <f t="shared" si="16"/>
        <v>136</v>
      </c>
      <c r="T16" s="36">
        <f t="shared" si="16"/>
        <v>4</v>
      </c>
      <c r="U16" s="36">
        <f t="shared" si="16"/>
        <v>8</v>
      </c>
      <c r="V16" s="53">
        <v>-23.255369441807417</v>
      </c>
    </row>
    <row r="17" spans="1:22" ht="15" customHeight="1" x14ac:dyDescent="0.15">
      <c r="A17" s="6" t="s">
        <v>21</v>
      </c>
      <c r="B17" s="35">
        <f t="shared" ref="B17:I17" si="17">B12+B13+B20</f>
        <v>-54</v>
      </c>
      <c r="C17" s="35">
        <f t="shared" si="17"/>
        <v>36</v>
      </c>
      <c r="D17" s="35">
        <f t="shared" si="17"/>
        <v>-1001</v>
      </c>
      <c r="E17" s="35">
        <f t="shared" si="17"/>
        <v>-62</v>
      </c>
      <c r="F17" s="35">
        <f t="shared" si="17"/>
        <v>69</v>
      </c>
      <c r="G17" s="35">
        <f t="shared" si="17"/>
        <v>719</v>
      </c>
      <c r="H17" s="35">
        <f t="shared" si="17"/>
        <v>131</v>
      </c>
      <c r="I17" s="35">
        <f t="shared" si="17"/>
        <v>1500</v>
      </c>
      <c r="J17" s="48">
        <f t="shared" si="3"/>
        <v>-6.3445159047453492</v>
      </c>
      <c r="K17" s="48">
        <v>7.0608322165714386</v>
      </c>
      <c r="L17" s="48">
        <v>13.405348121316788</v>
      </c>
      <c r="M17" s="35">
        <f t="shared" ref="M17:U17" si="18">M12+M13+M20</f>
        <v>8</v>
      </c>
      <c r="N17" s="35">
        <f t="shared" si="18"/>
        <v>164</v>
      </c>
      <c r="O17" s="35">
        <f t="shared" si="18"/>
        <v>2354</v>
      </c>
      <c r="P17" s="35">
        <f t="shared" si="18"/>
        <v>121</v>
      </c>
      <c r="Q17" s="35">
        <f t="shared" si="18"/>
        <v>43</v>
      </c>
      <c r="R17" s="35">
        <f t="shared" si="18"/>
        <v>156</v>
      </c>
      <c r="S17" s="35">
        <f t="shared" si="18"/>
        <v>2574</v>
      </c>
      <c r="T17" s="35">
        <f t="shared" si="18"/>
        <v>98</v>
      </c>
      <c r="U17" s="35">
        <f t="shared" si="18"/>
        <v>58</v>
      </c>
      <c r="V17" s="48">
        <v>0.81864721351552738</v>
      </c>
    </row>
    <row r="18" spans="1:22" ht="15" customHeight="1" x14ac:dyDescent="0.15">
      <c r="A18" s="4" t="s">
        <v>20</v>
      </c>
      <c r="B18" s="37">
        <f t="shared" ref="B18:I18" si="19">B14+B22</f>
        <v>-30</v>
      </c>
      <c r="C18" s="37">
        <f t="shared" si="19"/>
        <v>20</v>
      </c>
      <c r="D18" s="37">
        <f t="shared" si="19"/>
        <v>-685</v>
      </c>
      <c r="E18" s="37">
        <f t="shared" si="19"/>
        <v>-36</v>
      </c>
      <c r="F18" s="37">
        <f t="shared" si="19"/>
        <v>15</v>
      </c>
      <c r="G18" s="37">
        <f t="shared" si="19"/>
        <v>283</v>
      </c>
      <c r="H18" s="37">
        <f t="shared" si="19"/>
        <v>51</v>
      </c>
      <c r="I18" s="37">
        <f t="shared" si="19"/>
        <v>777</v>
      </c>
      <c r="J18" s="49">
        <f t="shared" si="3"/>
        <v>-8.2070781989648101</v>
      </c>
      <c r="K18" s="49">
        <v>3.4196159162353372</v>
      </c>
      <c r="L18" s="49">
        <v>11.626694115200147</v>
      </c>
      <c r="M18" s="37">
        <f t="shared" ref="M18:U18" si="20">M14+M22</f>
        <v>6</v>
      </c>
      <c r="N18" s="37">
        <f t="shared" si="20"/>
        <v>84</v>
      </c>
      <c r="O18" s="37">
        <f t="shared" si="20"/>
        <v>1241</v>
      </c>
      <c r="P18" s="37">
        <f t="shared" si="20"/>
        <v>38</v>
      </c>
      <c r="Q18" s="37">
        <f t="shared" si="20"/>
        <v>46</v>
      </c>
      <c r="R18" s="37">
        <f t="shared" si="20"/>
        <v>78</v>
      </c>
      <c r="S18" s="37">
        <f t="shared" si="20"/>
        <v>1432</v>
      </c>
      <c r="T18" s="37">
        <f t="shared" si="20"/>
        <v>39</v>
      </c>
      <c r="U18" s="37">
        <f t="shared" si="20"/>
        <v>39</v>
      </c>
      <c r="V18" s="49">
        <v>1.3678463664941347</v>
      </c>
    </row>
    <row r="19" spans="1:22" ht="15" customHeight="1" x14ac:dyDescent="0.15">
      <c r="A19" s="2" t="s">
        <v>19</v>
      </c>
      <c r="B19" s="36">
        <f t="shared" ref="B19:I19" si="21">B15+B16+B21+B23</f>
        <v>-64</v>
      </c>
      <c r="C19" s="36">
        <f t="shared" si="21"/>
        <v>47</v>
      </c>
      <c r="D19" s="36">
        <f t="shared" si="21"/>
        <v>-948</v>
      </c>
      <c r="E19" s="36">
        <f t="shared" si="21"/>
        <v>-75</v>
      </c>
      <c r="F19" s="36">
        <f t="shared" si="21"/>
        <v>56</v>
      </c>
      <c r="G19" s="36">
        <f t="shared" si="21"/>
        <v>746</v>
      </c>
      <c r="H19" s="36">
        <f t="shared" si="21"/>
        <v>131</v>
      </c>
      <c r="I19" s="36">
        <f t="shared" si="21"/>
        <v>1616</v>
      </c>
      <c r="J19" s="53">
        <f t="shared" si="3"/>
        <v>-7.3677736942891991</v>
      </c>
      <c r="K19" s="53">
        <v>5.5012710250692711</v>
      </c>
      <c r="L19" s="53">
        <v>12.86904471935847</v>
      </c>
      <c r="M19" s="36">
        <f t="shared" ref="M19:U19" si="22">M15+M16+M21+M23</f>
        <v>11</v>
      </c>
      <c r="N19" s="36">
        <f t="shared" si="22"/>
        <v>242</v>
      </c>
      <c r="O19" s="36">
        <f t="shared" si="22"/>
        <v>3384</v>
      </c>
      <c r="P19" s="36">
        <f t="shared" si="22"/>
        <v>144</v>
      </c>
      <c r="Q19" s="36">
        <f t="shared" si="22"/>
        <v>98</v>
      </c>
      <c r="R19" s="36">
        <f t="shared" si="22"/>
        <v>231</v>
      </c>
      <c r="S19" s="36">
        <f t="shared" si="22"/>
        <v>3462</v>
      </c>
      <c r="T19" s="36">
        <f t="shared" si="22"/>
        <v>141</v>
      </c>
      <c r="U19" s="36">
        <f t="shared" si="22"/>
        <v>90</v>
      </c>
      <c r="V19" s="53">
        <v>1.0806068084957516</v>
      </c>
    </row>
    <row r="20" spans="1:22" ht="15" customHeight="1" x14ac:dyDescent="0.15">
      <c r="A20" s="5" t="s">
        <v>18</v>
      </c>
      <c r="B20" s="40">
        <f>E20+M20</f>
        <v>-40</v>
      </c>
      <c r="C20" s="40">
        <v>-1</v>
      </c>
      <c r="D20" s="40">
        <f>G20-I20+O20-S20</f>
        <v>-632</v>
      </c>
      <c r="E20" s="40">
        <f>F20-H20</f>
        <v>-42</v>
      </c>
      <c r="F20" s="40">
        <v>58</v>
      </c>
      <c r="G20" s="40">
        <v>638</v>
      </c>
      <c r="H20" s="40">
        <v>100</v>
      </c>
      <c r="I20" s="40">
        <v>1163</v>
      </c>
      <c r="J20" s="61">
        <f t="shared" si="3"/>
        <v>-5.1216534688594759</v>
      </c>
      <c r="K20" s="61">
        <v>7.0727595522345172</v>
      </c>
      <c r="L20" s="61">
        <v>12.194413021093993</v>
      </c>
      <c r="M20" s="40">
        <f>N20-R20</f>
        <v>2</v>
      </c>
      <c r="N20" s="40">
        <f>SUM(P20:Q20)</f>
        <v>128</v>
      </c>
      <c r="O20" s="41">
        <v>1945</v>
      </c>
      <c r="P20" s="41">
        <v>103</v>
      </c>
      <c r="Q20" s="41">
        <v>25</v>
      </c>
      <c r="R20" s="41">
        <f>SUM(T20:U20)</f>
        <v>126</v>
      </c>
      <c r="S20" s="41">
        <v>2052</v>
      </c>
      <c r="T20" s="41">
        <v>88</v>
      </c>
      <c r="U20" s="41">
        <v>38</v>
      </c>
      <c r="V20" s="52">
        <v>0.24388826042187972</v>
      </c>
    </row>
    <row r="21" spans="1:22" ht="15" customHeight="1" x14ac:dyDescent="0.15">
      <c r="A21" s="3" t="s">
        <v>17</v>
      </c>
      <c r="B21" s="42">
        <f t="shared" ref="B21:B38" si="23">E21+M21</f>
        <v>-2</v>
      </c>
      <c r="C21" s="42">
        <v>64</v>
      </c>
      <c r="D21" s="42">
        <f t="shared" ref="D21:D38" si="24">G21-I21+O21-S21</f>
        <v>-378</v>
      </c>
      <c r="E21" s="42">
        <f t="shared" ref="E21:E38" si="25">F21-H21</f>
        <v>-29</v>
      </c>
      <c r="F21" s="42">
        <v>40</v>
      </c>
      <c r="G21" s="42">
        <v>544</v>
      </c>
      <c r="H21" s="42">
        <v>69</v>
      </c>
      <c r="I21" s="42">
        <v>932</v>
      </c>
      <c r="J21" s="62">
        <f t="shared" si="3"/>
        <v>-4.4148278154589473</v>
      </c>
      <c r="K21" s="62">
        <v>6.0894176764950974</v>
      </c>
      <c r="L21" s="62">
        <v>10.504245491954045</v>
      </c>
      <c r="M21" s="42">
        <f t="shared" ref="M21:M38" si="26">N21-R21</f>
        <v>27</v>
      </c>
      <c r="N21" s="42">
        <f>SUM(P21:Q21)</f>
        <v>149</v>
      </c>
      <c r="O21" s="42">
        <v>2258</v>
      </c>
      <c r="P21" s="42">
        <v>94</v>
      </c>
      <c r="Q21" s="42">
        <v>55</v>
      </c>
      <c r="R21" s="42">
        <f t="shared" ref="R21:R38" si="27">SUM(T21:U21)</f>
        <v>122</v>
      </c>
      <c r="S21" s="42">
        <v>2248</v>
      </c>
      <c r="T21" s="42">
        <v>80</v>
      </c>
      <c r="U21" s="42">
        <v>42</v>
      </c>
      <c r="V21" s="49">
        <v>4.1103569316341897</v>
      </c>
    </row>
    <row r="22" spans="1:22" ht="15" customHeight="1" x14ac:dyDescent="0.15">
      <c r="A22" s="3" t="s">
        <v>16</v>
      </c>
      <c r="B22" s="42">
        <f t="shared" si="23"/>
        <v>4</v>
      </c>
      <c r="C22" s="42">
        <v>22</v>
      </c>
      <c r="D22" s="42">
        <f t="shared" si="24"/>
        <v>-344</v>
      </c>
      <c r="E22" s="42">
        <f t="shared" si="25"/>
        <v>-12</v>
      </c>
      <c r="F22" s="42">
        <v>9</v>
      </c>
      <c r="G22" s="42">
        <v>131</v>
      </c>
      <c r="H22" s="42">
        <v>21</v>
      </c>
      <c r="I22" s="42">
        <v>360</v>
      </c>
      <c r="J22" s="62">
        <f t="shared" si="3"/>
        <v>-5.8096349745331075</v>
      </c>
      <c r="K22" s="62">
        <v>4.3572262308998297</v>
      </c>
      <c r="L22" s="62">
        <v>10.166861205432937</v>
      </c>
      <c r="M22" s="42">
        <f t="shared" si="26"/>
        <v>16</v>
      </c>
      <c r="N22" s="42">
        <f t="shared" ref="N22:N38" si="28">SUM(P22:Q22)</f>
        <v>47</v>
      </c>
      <c r="O22" s="42">
        <v>577</v>
      </c>
      <c r="P22" s="42">
        <v>24</v>
      </c>
      <c r="Q22" s="42">
        <v>23</v>
      </c>
      <c r="R22" s="42">
        <f t="shared" si="27"/>
        <v>31</v>
      </c>
      <c r="S22" s="42">
        <v>692</v>
      </c>
      <c r="T22" s="42">
        <v>17</v>
      </c>
      <c r="U22" s="42">
        <v>14</v>
      </c>
      <c r="V22" s="49">
        <v>7.7461799660441439</v>
      </c>
    </row>
    <row r="23" spans="1:22" ht="15" customHeight="1" x14ac:dyDescent="0.15">
      <c r="A23" s="1" t="s">
        <v>15</v>
      </c>
      <c r="B23" s="43">
        <f t="shared" si="23"/>
        <v>-17</v>
      </c>
      <c r="C23" s="43">
        <v>3</v>
      </c>
      <c r="D23" s="43">
        <f t="shared" si="24"/>
        <v>-160</v>
      </c>
      <c r="E23" s="43">
        <f t="shared" si="25"/>
        <v>-12</v>
      </c>
      <c r="F23" s="43">
        <v>10</v>
      </c>
      <c r="G23" s="43">
        <v>100</v>
      </c>
      <c r="H23" s="43">
        <v>22</v>
      </c>
      <c r="I23" s="43">
        <v>215</v>
      </c>
      <c r="J23" s="63">
        <f t="shared" si="3"/>
        <v>-8.4141449845548593</v>
      </c>
      <c r="K23" s="63">
        <v>7.0117874871290473</v>
      </c>
      <c r="L23" s="63">
        <v>15.425932471683907</v>
      </c>
      <c r="M23" s="43">
        <f t="shared" si="26"/>
        <v>-5</v>
      </c>
      <c r="N23" s="43">
        <f t="shared" si="28"/>
        <v>44</v>
      </c>
      <c r="O23" s="43">
        <v>481</v>
      </c>
      <c r="P23" s="43">
        <v>29</v>
      </c>
      <c r="Q23" s="43">
        <v>15</v>
      </c>
      <c r="R23" s="43">
        <f t="shared" si="27"/>
        <v>49</v>
      </c>
      <c r="S23" s="47">
        <v>526</v>
      </c>
      <c r="T23" s="47">
        <v>43</v>
      </c>
      <c r="U23" s="47">
        <v>6</v>
      </c>
      <c r="V23" s="54">
        <v>-3.5058937435645205</v>
      </c>
    </row>
    <row r="24" spans="1:22" ht="15" customHeight="1" x14ac:dyDescent="0.15">
      <c r="A24" s="7" t="s">
        <v>14</v>
      </c>
      <c r="B24" s="45">
        <f t="shared" si="23"/>
        <v>-9</v>
      </c>
      <c r="C24" s="45">
        <v>-4</v>
      </c>
      <c r="D24" s="45">
        <f t="shared" si="24"/>
        <v>-89</v>
      </c>
      <c r="E24" s="40">
        <f t="shared" si="25"/>
        <v>-10</v>
      </c>
      <c r="F24" s="45">
        <v>4</v>
      </c>
      <c r="G24" s="45">
        <v>31</v>
      </c>
      <c r="H24" s="45">
        <v>14</v>
      </c>
      <c r="I24" s="46">
        <v>96</v>
      </c>
      <c r="J24" s="73">
        <f t="shared" si="3"/>
        <v>-21.279944963649189</v>
      </c>
      <c r="K24" s="73">
        <v>8.5119779854596764</v>
      </c>
      <c r="L24" s="73">
        <v>29.791922949108866</v>
      </c>
      <c r="M24" s="40">
        <f t="shared" si="26"/>
        <v>1</v>
      </c>
      <c r="N24" s="45">
        <f t="shared" si="28"/>
        <v>12</v>
      </c>
      <c r="O24" s="45">
        <v>152</v>
      </c>
      <c r="P24" s="45">
        <v>6</v>
      </c>
      <c r="Q24" s="45">
        <v>6</v>
      </c>
      <c r="R24" s="45">
        <f t="shared" si="27"/>
        <v>11</v>
      </c>
      <c r="S24" s="45">
        <v>176</v>
      </c>
      <c r="T24" s="45">
        <v>3</v>
      </c>
      <c r="U24" s="45">
        <v>8</v>
      </c>
      <c r="V24" s="51">
        <v>2.1279944963649129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2</v>
      </c>
      <c r="D25" s="40">
        <f t="shared" si="24"/>
        <v>-55</v>
      </c>
      <c r="E25" s="40">
        <f t="shared" si="25"/>
        <v>-2</v>
      </c>
      <c r="F25" s="40">
        <v>0</v>
      </c>
      <c r="G25" s="40">
        <v>0</v>
      </c>
      <c r="H25" s="40">
        <v>2</v>
      </c>
      <c r="I25" s="40">
        <v>38</v>
      </c>
      <c r="J25" s="61">
        <f t="shared" si="3"/>
        <v>-16.17334278624601</v>
      </c>
      <c r="K25" s="61">
        <v>0</v>
      </c>
      <c r="L25" s="61">
        <v>16.17334278624601</v>
      </c>
      <c r="M25" s="40">
        <f t="shared" si="26"/>
        <v>-2</v>
      </c>
      <c r="N25" s="40">
        <f t="shared" si="28"/>
        <v>2</v>
      </c>
      <c r="O25" s="40">
        <v>27</v>
      </c>
      <c r="P25" s="40">
        <v>2</v>
      </c>
      <c r="Q25" s="40">
        <v>0</v>
      </c>
      <c r="R25" s="40">
        <f t="shared" si="27"/>
        <v>4</v>
      </c>
      <c r="S25" s="41">
        <v>44</v>
      </c>
      <c r="T25" s="41">
        <v>1</v>
      </c>
      <c r="U25" s="41">
        <v>3</v>
      </c>
      <c r="V25" s="52">
        <v>-16.17334278624601</v>
      </c>
    </row>
    <row r="26" spans="1:22" ht="15" customHeight="1" x14ac:dyDescent="0.15">
      <c r="A26" s="3" t="s">
        <v>12</v>
      </c>
      <c r="B26" s="42">
        <f t="shared" si="23"/>
        <v>1</v>
      </c>
      <c r="C26" s="42">
        <v>20</v>
      </c>
      <c r="D26" s="42">
        <f t="shared" si="24"/>
        <v>-92</v>
      </c>
      <c r="E26" s="42">
        <f t="shared" si="25"/>
        <v>-5</v>
      </c>
      <c r="F26" s="42">
        <v>2</v>
      </c>
      <c r="G26" s="42">
        <v>15</v>
      </c>
      <c r="H26" s="42">
        <v>7</v>
      </c>
      <c r="I26" s="42">
        <v>73</v>
      </c>
      <c r="J26" s="62">
        <f t="shared" si="3"/>
        <v>-17.668357665646905</v>
      </c>
      <c r="K26" s="62">
        <v>7.0673430662587613</v>
      </c>
      <c r="L26" s="62">
        <v>24.735700731905666</v>
      </c>
      <c r="M26" s="42">
        <f t="shared" si="26"/>
        <v>6</v>
      </c>
      <c r="N26" s="42">
        <f t="shared" si="28"/>
        <v>11</v>
      </c>
      <c r="O26" s="42">
        <v>77</v>
      </c>
      <c r="P26" s="42">
        <v>7</v>
      </c>
      <c r="Q26" s="42">
        <v>4</v>
      </c>
      <c r="R26" s="42">
        <f t="shared" si="27"/>
        <v>5</v>
      </c>
      <c r="S26" s="42">
        <v>111</v>
      </c>
      <c r="T26" s="42">
        <v>2</v>
      </c>
      <c r="U26" s="42">
        <v>3</v>
      </c>
      <c r="V26" s="49">
        <v>21.202029198776295</v>
      </c>
    </row>
    <row r="27" spans="1:22" ht="15" customHeight="1" x14ac:dyDescent="0.15">
      <c r="A27" s="1" t="s">
        <v>11</v>
      </c>
      <c r="B27" s="43">
        <f t="shared" si="23"/>
        <v>-2</v>
      </c>
      <c r="C27" s="43">
        <v>19</v>
      </c>
      <c r="D27" s="43">
        <f t="shared" si="24"/>
        <v>-133</v>
      </c>
      <c r="E27" s="43">
        <f t="shared" si="25"/>
        <v>-3</v>
      </c>
      <c r="F27" s="43">
        <v>5</v>
      </c>
      <c r="G27" s="43">
        <v>35</v>
      </c>
      <c r="H27" s="43">
        <v>8</v>
      </c>
      <c r="I27" s="43">
        <v>130</v>
      </c>
      <c r="J27" s="63">
        <f t="shared" si="3"/>
        <v>-4.3155260409482334</v>
      </c>
      <c r="K27" s="63">
        <v>7.1925434015803891</v>
      </c>
      <c r="L27" s="63">
        <v>11.508069442528623</v>
      </c>
      <c r="M27" s="43">
        <f t="shared" si="26"/>
        <v>1</v>
      </c>
      <c r="N27" s="43">
        <f t="shared" si="28"/>
        <v>11</v>
      </c>
      <c r="O27" s="47">
        <v>153</v>
      </c>
      <c r="P27" s="47">
        <v>3</v>
      </c>
      <c r="Q27" s="47">
        <v>8</v>
      </c>
      <c r="R27" s="47">
        <f t="shared" si="27"/>
        <v>10</v>
      </c>
      <c r="S27" s="47">
        <v>191</v>
      </c>
      <c r="T27" s="47">
        <v>4</v>
      </c>
      <c r="U27" s="47">
        <v>6</v>
      </c>
      <c r="V27" s="54">
        <v>1.4385086803160796</v>
      </c>
    </row>
    <row r="28" spans="1:22" ht="15" customHeight="1" x14ac:dyDescent="0.15">
      <c r="A28" s="5" t="s">
        <v>10</v>
      </c>
      <c r="B28" s="40">
        <f t="shared" si="23"/>
        <v>-7</v>
      </c>
      <c r="C28" s="40">
        <v>2</v>
      </c>
      <c r="D28" s="40">
        <f t="shared" si="24"/>
        <v>-85</v>
      </c>
      <c r="E28" s="40">
        <f t="shared" si="25"/>
        <v>-6</v>
      </c>
      <c r="F28" s="40">
        <v>0</v>
      </c>
      <c r="G28" s="40">
        <v>8</v>
      </c>
      <c r="H28" s="40">
        <v>6</v>
      </c>
      <c r="I28" s="40">
        <v>78</v>
      </c>
      <c r="J28" s="61">
        <f t="shared" si="3"/>
        <v>-22.818204551137782</v>
      </c>
      <c r="K28" s="61">
        <v>0</v>
      </c>
      <c r="L28" s="61">
        <v>22.818204551137782</v>
      </c>
      <c r="M28" s="40">
        <f t="shared" si="26"/>
        <v>-1</v>
      </c>
      <c r="N28" s="40">
        <f t="shared" si="28"/>
        <v>3</v>
      </c>
      <c r="O28" s="40">
        <v>63</v>
      </c>
      <c r="P28" s="40">
        <v>0</v>
      </c>
      <c r="Q28" s="40">
        <v>3</v>
      </c>
      <c r="R28" s="40">
        <f t="shared" si="27"/>
        <v>4</v>
      </c>
      <c r="S28" s="40">
        <v>78</v>
      </c>
      <c r="T28" s="40">
        <v>0</v>
      </c>
      <c r="U28" s="40">
        <v>4</v>
      </c>
      <c r="V28" s="48">
        <v>-3.803034091856297</v>
      </c>
    </row>
    <row r="29" spans="1:22" ht="15" customHeight="1" x14ac:dyDescent="0.15">
      <c r="A29" s="3" t="s">
        <v>9</v>
      </c>
      <c r="B29" s="42">
        <f t="shared" si="23"/>
        <v>0</v>
      </c>
      <c r="C29" s="42">
        <v>8</v>
      </c>
      <c r="D29" s="42">
        <f t="shared" si="24"/>
        <v>-56</v>
      </c>
      <c r="E29" s="42">
        <f t="shared" si="25"/>
        <v>-2</v>
      </c>
      <c r="F29" s="42">
        <v>2</v>
      </c>
      <c r="G29" s="42">
        <v>51</v>
      </c>
      <c r="H29" s="42">
        <v>4</v>
      </c>
      <c r="I29" s="42">
        <v>102</v>
      </c>
      <c r="J29" s="62">
        <f t="shared" si="3"/>
        <v>-2.822194043237559</v>
      </c>
      <c r="K29" s="62">
        <v>2.822194043237559</v>
      </c>
      <c r="L29" s="62">
        <v>5.6443880864751179</v>
      </c>
      <c r="M29" s="42">
        <f t="shared" si="26"/>
        <v>2</v>
      </c>
      <c r="N29" s="42">
        <f t="shared" si="28"/>
        <v>15</v>
      </c>
      <c r="O29" s="42">
        <v>230</v>
      </c>
      <c r="P29" s="42">
        <v>2</v>
      </c>
      <c r="Q29" s="42">
        <v>13</v>
      </c>
      <c r="R29" s="42">
        <f t="shared" si="27"/>
        <v>13</v>
      </c>
      <c r="S29" s="42">
        <v>235</v>
      </c>
      <c r="T29" s="42">
        <v>5</v>
      </c>
      <c r="U29" s="42">
        <v>8</v>
      </c>
      <c r="V29" s="49">
        <v>2.8221940432375625</v>
      </c>
    </row>
    <row r="30" spans="1:22" ht="15" customHeight="1" x14ac:dyDescent="0.15">
      <c r="A30" s="3" t="s">
        <v>8</v>
      </c>
      <c r="B30" s="42">
        <f t="shared" si="23"/>
        <v>-17</v>
      </c>
      <c r="C30" s="42">
        <v>2</v>
      </c>
      <c r="D30" s="42">
        <f t="shared" si="24"/>
        <v>-186</v>
      </c>
      <c r="E30" s="42">
        <f t="shared" si="25"/>
        <v>-12</v>
      </c>
      <c r="F30" s="42">
        <v>1</v>
      </c>
      <c r="G30" s="42">
        <v>45</v>
      </c>
      <c r="H30" s="42">
        <v>13</v>
      </c>
      <c r="I30" s="42">
        <v>144</v>
      </c>
      <c r="J30" s="62">
        <f t="shared" si="3"/>
        <v>-16.653739106629558</v>
      </c>
      <c r="K30" s="62">
        <v>1.3878115922191296</v>
      </c>
      <c r="L30" s="62">
        <v>18.041550698848688</v>
      </c>
      <c r="M30" s="42">
        <f t="shared" si="26"/>
        <v>-5</v>
      </c>
      <c r="N30" s="42">
        <f t="shared" si="28"/>
        <v>13</v>
      </c>
      <c r="O30" s="42">
        <v>172</v>
      </c>
      <c r="P30" s="42">
        <v>9</v>
      </c>
      <c r="Q30" s="42">
        <v>4</v>
      </c>
      <c r="R30" s="42">
        <f t="shared" si="27"/>
        <v>18</v>
      </c>
      <c r="S30" s="42">
        <v>259</v>
      </c>
      <c r="T30" s="42">
        <v>13</v>
      </c>
      <c r="U30" s="42">
        <v>5</v>
      </c>
      <c r="V30" s="49">
        <v>-6.9390579610956493</v>
      </c>
    </row>
    <row r="31" spans="1:22" ht="15" customHeight="1" x14ac:dyDescent="0.15">
      <c r="A31" s="1" t="s">
        <v>7</v>
      </c>
      <c r="B31" s="43">
        <f t="shared" si="23"/>
        <v>-10</v>
      </c>
      <c r="C31" s="43">
        <v>-14</v>
      </c>
      <c r="D31" s="43">
        <f t="shared" si="24"/>
        <v>-14</v>
      </c>
      <c r="E31" s="43">
        <f t="shared" si="25"/>
        <v>-4</v>
      </c>
      <c r="F31" s="43">
        <v>3</v>
      </c>
      <c r="G31" s="43">
        <v>48</v>
      </c>
      <c r="H31" s="43">
        <v>7</v>
      </c>
      <c r="I31" s="43">
        <v>93</v>
      </c>
      <c r="J31" s="63">
        <f t="shared" si="3"/>
        <v>-6.3618498167700102</v>
      </c>
      <c r="K31" s="63">
        <v>4.7713873625775074</v>
      </c>
      <c r="L31" s="63">
        <v>11.133237179347518</v>
      </c>
      <c r="M31" s="43">
        <f t="shared" si="26"/>
        <v>-6</v>
      </c>
      <c r="N31" s="43">
        <f t="shared" si="28"/>
        <v>6</v>
      </c>
      <c r="O31" s="43">
        <v>199</v>
      </c>
      <c r="P31" s="43">
        <v>3</v>
      </c>
      <c r="Q31" s="43">
        <v>3</v>
      </c>
      <c r="R31" s="43">
        <f t="shared" si="27"/>
        <v>12</v>
      </c>
      <c r="S31" s="43">
        <v>168</v>
      </c>
      <c r="T31" s="43">
        <v>4</v>
      </c>
      <c r="U31" s="43">
        <v>8</v>
      </c>
      <c r="V31" s="53">
        <v>-9.5427747251550148</v>
      </c>
    </row>
    <row r="32" spans="1:22" ht="15" customHeight="1" x14ac:dyDescent="0.15">
      <c r="A32" s="5" t="s">
        <v>6</v>
      </c>
      <c r="B32" s="40">
        <f t="shared" si="23"/>
        <v>-4</v>
      </c>
      <c r="C32" s="40">
        <v>-6</v>
      </c>
      <c r="D32" s="40">
        <f t="shared" si="24"/>
        <v>13</v>
      </c>
      <c r="E32" s="40">
        <f t="shared" si="25"/>
        <v>-1</v>
      </c>
      <c r="F32" s="40">
        <v>1</v>
      </c>
      <c r="G32" s="40">
        <v>13</v>
      </c>
      <c r="H32" s="40">
        <v>2</v>
      </c>
      <c r="I32" s="40">
        <v>14</v>
      </c>
      <c r="J32" s="61">
        <f t="shared" si="3"/>
        <v>-6.2528908913367482</v>
      </c>
      <c r="K32" s="61">
        <v>6.2528908913367482</v>
      </c>
      <c r="L32" s="61">
        <v>12.505781782673496</v>
      </c>
      <c r="M32" s="40">
        <f t="shared" si="26"/>
        <v>-3</v>
      </c>
      <c r="N32" s="40">
        <f t="shared" si="28"/>
        <v>5</v>
      </c>
      <c r="O32" s="41">
        <v>92</v>
      </c>
      <c r="P32" s="41">
        <v>4</v>
      </c>
      <c r="Q32" s="41">
        <v>1</v>
      </c>
      <c r="R32" s="41">
        <f t="shared" si="27"/>
        <v>8</v>
      </c>
      <c r="S32" s="41">
        <v>78</v>
      </c>
      <c r="T32" s="41">
        <v>1</v>
      </c>
      <c r="U32" s="41">
        <v>7</v>
      </c>
      <c r="V32" s="52">
        <v>-18.758672674010249</v>
      </c>
    </row>
    <row r="33" spans="1:22" ht="15" customHeight="1" x14ac:dyDescent="0.15">
      <c r="A33" s="3" t="s">
        <v>5</v>
      </c>
      <c r="B33" s="42">
        <f t="shared" si="23"/>
        <v>-6</v>
      </c>
      <c r="C33" s="42">
        <v>-4</v>
      </c>
      <c r="D33" s="42">
        <f t="shared" si="24"/>
        <v>-110</v>
      </c>
      <c r="E33" s="42">
        <f>F33-H33</f>
        <v>-6</v>
      </c>
      <c r="F33" s="42">
        <v>1</v>
      </c>
      <c r="G33" s="42">
        <v>28</v>
      </c>
      <c r="H33" s="42">
        <v>7</v>
      </c>
      <c r="I33" s="42">
        <v>150</v>
      </c>
      <c r="J33" s="62">
        <f t="shared" si="3"/>
        <v>-8.9548943199800473</v>
      </c>
      <c r="K33" s="62">
        <v>1.492482386663341</v>
      </c>
      <c r="L33" s="62">
        <v>10.447376706643388</v>
      </c>
      <c r="M33" s="42">
        <f>N33-R33</f>
        <v>0</v>
      </c>
      <c r="N33" s="42">
        <f t="shared" si="28"/>
        <v>13</v>
      </c>
      <c r="O33" s="42">
        <v>193</v>
      </c>
      <c r="P33" s="42">
        <v>7</v>
      </c>
      <c r="Q33" s="42">
        <v>6</v>
      </c>
      <c r="R33" s="42">
        <f t="shared" si="27"/>
        <v>13</v>
      </c>
      <c r="S33" s="42">
        <v>181</v>
      </c>
      <c r="T33" s="42">
        <v>3</v>
      </c>
      <c r="U33" s="42">
        <v>10</v>
      </c>
      <c r="V33" s="49">
        <v>0</v>
      </c>
    </row>
    <row r="34" spans="1:22" ht="15" customHeight="1" x14ac:dyDescent="0.15">
      <c r="A34" s="3" t="s">
        <v>4</v>
      </c>
      <c r="B34" s="42">
        <f t="shared" si="23"/>
        <v>-4</v>
      </c>
      <c r="C34" s="42">
        <v>7</v>
      </c>
      <c r="D34" s="42">
        <f t="shared" si="24"/>
        <v>-77</v>
      </c>
      <c r="E34" s="42">
        <f t="shared" si="25"/>
        <v>-8</v>
      </c>
      <c r="F34" s="42">
        <v>0</v>
      </c>
      <c r="G34" s="42">
        <v>17</v>
      </c>
      <c r="H34" s="42">
        <v>8</v>
      </c>
      <c r="I34" s="42">
        <v>83</v>
      </c>
      <c r="J34" s="62">
        <f t="shared" si="3"/>
        <v>-17.735557971586665</v>
      </c>
      <c r="K34" s="62">
        <v>0</v>
      </c>
      <c r="L34" s="62">
        <v>17.735557971586665</v>
      </c>
      <c r="M34" s="42">
        <f t="shared" si="26"/>
        <v>4</v>
      </c>
      <c r="N34" s="42">
        <f t="shared" si="28"/>
        <v>19</v>
      </c>
      <c r="O34" s="42">
        <v>138</v>
      </c>
      <c r="P34" s="42">
        <v>6</v>
      </c>
      <c r="Q34" s="42">
        <v>13</v>
      </c>
      <c r="R34" s="42">
        <f t="shared" si="27"/>
        <v>15</v>
      </c>
      <c r="S34" s="42">
        <v>149</v>
      </c>
      <c r="T34" s="42">
        <v>4</v>
      </c>
      <c r="U34" s="42">
        <v>11</v>
      </c>
      <c r="V34" s="49">
        <v>8.8677789857933362</v>
      </c>
    </row>
    <row r="35" spans="1:22" ht="15" customHeight="1" x14ac:dyDescent="0.15">
      <c r="A35" s="1" t="s">
        <v>3</v>
      </c>
      <c r="B35" s="43">
        <f t="shared" si="23"/>
        <v>-10</v>
      </c>
      <c r="C35" s="43">
        <v>-2</v>
      </c>
      <c r="D35" s="43">
        <f t="shared" si="24"/>
        <v>-79</v>
      </c>
      <c r="E35" s="43">
        <f t="shared" si="25"/>
        <v>-8</v>
      </c>
      <c r="F35" s="43">
        <v>2</v>
      </c>
      <c r="G35" s="43">
        <v>23</v>
      </c>
      <c r="H35" s="43">
        <v>10</v>
      </c>
      <c r="I35" s="43">
        <v>84</v>
      </c>
      <c r="J35" s="63">
        <f t="shared" si="3"/>
        <v>-16.895703746564443</v>
      </c>
      <c r="K35" s="63">
        <v>4.2239259366411108</v>
      </c>
      <c r="L35" s="63">
        <v>21.119629683205552</v>
      </c>
      <c r="M35" s="43">
        <f t="shared" si="26"/>
        <v>-2</v>
      </c>
      <c r="N35" s="43">
        <f t="shared" si="28"/>
        <v>10</v>
      </c>
      <c r="O35" s="47">
        <v>126</v>
      </c>
      <c r="P35" s="47">
        <v>4</v>
      </c>
      <c r="Q35" s="47">
        <v>6</v>
      </c>
      <c r="R35" s="47">
        <f t="shared" si="27"/>
        <v>12</v>
      </c>
      <c r="S35" s="47">
        <v>144</v>
      </c>
      <c r="T35" s="47">
        <v>6</v>
      </c>
      <c r="U35" s="47">
        <v>6</v>
      </c>
      <c r="V35" s="54">
        <v>-4.2239259366411126</v>
      </c>
    </row>
    <row r="36" spans="1:22" ht="15" customHeight="1" x14ac:dyDescent="0.15">
      <c r="A36" s="5" t="s">
        <v>2</v>
      </c>
      <c r="B36" s="40">
        <f t="shared" si="23"/>
        <v>-16</v>
      </c>
      <c r="C36" s="40">
        <v>-14</v>
      </c>
      <c r="D36" s="40">
        <f t="shared" si="24"/>
        <v>-77</v>
      </c>
      <c r="E36" s="40">
        <f t="shared" si="25"/>
        <v>-8</v>
      </c>
      <c r="F36" s="40">
        <v>0</v>
      </c>
      <c r="G36" s="40">
        <v>7</v>
      </c>
      <c r="H36" s="40">
        <v>8</v>
      </c>
      <c r="I36" s="40">
        <v>62</v>
      </c>
      <c r="J36" s="61">
        <f t="shared" si="3"/>
        <v>-44.201571275033679</v>
      </c>
      <c r="K36" s="61">
        <v>0</v>
      </c>
      <c r="L36" s="61">
        <v>44.201571275033679</v>
      </c>
      <c r="M36" s="40">
        <f t="shared" si="26"/>
        <v>-8</v>
      </c>
      <c r="N36" s="40">
        <f t="shared" si="28"/>
        <v>2</v>
      </c>
      <c r="O36" s="40">
        <v>38</v>
      </c>
      <c r="P36" s="40">
        <v>0</v>
      </c>
      <c r="Q36" s="40">
        <v>2</v>
      </c>
      <c r="R36" s="40">
        <f t="shared" si="27"/>
        <v>10</v>
      </c>
      <c r="S36" s="40">
        <v>60</v>
      </c>
      <c r="T36" s="40">
        <v>3</v>
      </c>
      <c r="U36" s="40">
        <v>7</v>
      </c>
      <c r="V36" s="48">
        <v>-44.201571275033679</v>
      </c>
    </row>
    <row r="37" spans="1:22" ht="15" customHeight="1" x14ac:dyDescent="0.15">
      <c r="A37" s="3" t="s">
        <v>1</v>
      </c>
      <c r="B37" s="42">
        <f t="shared" si="23"/>
        <v>-1</v>
      </c>
      <c r="C37" s="42">
        <v>1</v>
      </c>
      <c r="D37" s="42">
        <f t="shared" si="24"/>
        <v>-46</v>
      </c>
      <c r="E37" s="42">
        <f t="shared" si="25"/>
        <v>0</v>
      </c>
      <c r="F37" s="42">
        <v>1</v>
      </c>
      <c r="G37" s="42">
        <v>5</v>
      </c>
      <c r="H37" s="42">
        <v>1</v>
      </c>
      <c r="I37" s="42">
        <v>38</v>
      </c>
      <c r="J37" s="62">
        <f t="shared" si="3"/>
        <v>0</v>
      </c>
      <c r="K37" s="62">
        <v>7.6654905913978491</v>
      </c>
      <c r="L37" s="62">
        <v>7.6654905913978491</v>
      </c>
      <c r="M37" s="42">
        <f t="shared" si="26"/>
        <v>-1</v>
      </c>
      <c r="N37" s="42">
        <f t="shared" si="28"/>
        <v>0</v>
      </c>
      <c r="O37" s="42">
        <v>30</v>
      </c>
      <c r="P37" s="42">
        <v>0</v>
      </c>
      <c r="Q37" s="42">
        <v>0</v>
      </c>
      <c r="R37" s="42">
        <f t="shared" si="27"/>
        <v>1</v>
      </c>
      <c r="S37" s="42">
        <v>43</v>
      </c>
      <c r="T37" s="42">
        <v>0</v>
      </c>
      <c r="U37" s="42">
        <v>1</v>
      </c>
      <c r="V37" s="49">
        <v>-7.6654905913978491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-2</v>
      </c>
      <c r="D38" s="43">
        <f t="shared" si="24"/>
        <v>-34</v>
      </c>
      <c r="E38" s="43">
        <f t="shared" si="25"/>
        <v>-3</v>
      </c>
      <c r="F38" s="43">
        <v>1</v>
      </c>
      <c r="G38" s="43">
        <v>9</v>
      </c>
      <c r="H38" s="43">
        <v>4</v>
      </c>
      <c r="I38" s="43">
        <v>38</v>
      </c>
      <c r="J38" s="63">
        <f t="shared" si="3"/>
        <v>-25.302708198539605</v>
      </c>
      <c r="K38" s="63">
        <v>8.434236066179869</v>
      </c>
      <c r="L38" s="63">
        <v>33.736944264719476</v>
      </c>
      <c r="M38" s="43">
        <f t="shared" si="26"/>
        <v>-1</v>
      </c>
      <c r="N38" s="43">
        <f t="shared" si="28"/>
        <v>0</v>
      </c>
      <c r="O38" s="43">
        <v>28</v>
      </c>
      <c r="P38" s="43">
        <v>0</v>
      </c>
      <c r="Q38" s="43">
        <v>0</v>
      </c>
      <c r="R38" s="43">
        <f t="shared" si="27"/>
        <v>1</v>
      </c>
      <c r="S38" s="43">
        <v>33</v>
      </c>
      <c r="T38" s="43">
        <v>1</v>
      </c>
      <c r="U38" s="43">
        <v>0</v>
      </c>
      <c r="V38" s="53">
        <v>-8.434236066179869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2021-11-12T08:10:42Z</dcterms:modified>
</cp:coreProperties>
</file>