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2.11\③公表資料\新しいフォルダー\"/>
    </mc:Choice>
  </mc:AlternateContent>
  <bookViews>
    <workbookView xWindow="600" yWindow="120" windowWidth="19395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52511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<sst xmlns="http://schemas.openxmlformats.org/spreadsheetml/2006/main" count="194" uniqueCount="63">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</sst>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80" zoomScaleNormal="100" zoomScaleSheetLayoutView="80" workbookViewId="0">
      <selection activeCell="A3" sqref="A3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62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74" t="s">
        <v>39</v>
      </c>
      <c r="B5" s="86" t="s">
        <v>42</v>
      </c>
      <c r="C5" s="87"/>
      <c r="D5" s="87"/>
      <c r="E5" s="87"/>
      <c r="F5" s="88"/>
      <c r="G5" s="80" t="s">
        <v>41</v>
      </c>
      <c r="H5" s="81"/>
      <c r="I5" s="81"/>
      <c r="J5" s="81"/>
      <c r="K5" s="81"/>
      <c r="L5" s="81"/>
      <c r="M5" s="81"/>
      <c r="N5" s="82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75"/>
      <c r="B6" s="20"/>
      <c r="C6" s="77" t="s">
        <v>54</v>
      </c>
      <c r="D6" s="77" t="s">
        <v>56</v>
      </c>
      <c r="E6" s="77" t="s">
        <v>55</v>
      </c>
      <c r="F6" s="77" t="s">
        <v>57</v>
      </c>
      <c r="G6" s="15"/>
      <c r="H6" s="20"/>
      <c r="I6" s="85" t="s">
        <v>58</v>
      </c>
      <c r="J6" s="20"/>
      <c r="K6" s="85" t="s">
        <v>58</v>
      </c>
      <c r="L6" s="86" t="s">
        <v>48</v>
      </c>
      <c r="M6" s="87"/>
      <c r="N6" s="88"/>
      <c r="O6" s="14"/>
      <c r="P6" s="80" t="s">
        <v>36</v>
      </c>
      <c r="Q6" s="81"/>
      <c r="R6" s="81"/>
      <c r="S6" s="82"/>
      <c r="T6" s="80" t="s">
        <v>35</v>
      </c>
      <c r="U6" s="81"/>
      <c r="V6" s="81"/>
      <c r="W6" s="82"/>
      <c r="X6" s="26" t="s">
        <v>48</v>
      </c>
    </row>
    <row r="7" spans="1:24" ht="13.5" customHeight="1" x14ac:dyDescent="0.15">
      <c r="A7" s="75"/>
      <c r="B7" s="18" t="s">
        <v>43</v>
      </c>
      <c r="C7" s="78"/>
      <c r="D7" s="78"/>
      <c r="E7" s="78"/>
      <c r="F7" s="78"/>
      <c r="G7" s="11" t="s">
        <v>32</v>
      </c>
      <c r="H7" s="12" t="s">
        <v>34</v>
      </c>
      <c r="I7" s="83"/>
      <c r="J7" s="18" t="s">
        <v>33</v>
      </c>
      <c r="K7" s="83"/>
      <c r="L7" s="85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85" t="s">
        <v>58</v>
      </c>
      <c r="R7" s="85" t="s">
        <v>31</v>
      </c>
      <c r="S7" s="13" t="s">
        <v>30</v>
      </c>
      <c r="T7" s="12" t="s">
        <v>32</v>
      </c>
      <c r="U7" s="85" t="s">
        <v>58</v>
      </c>
      <c r="V7" s="83" t="s">
        <v>31</v>
      </c>
      <c r="W7" s="21" t="s">
        <v>49</v>
      </c>
      <c r="X7" s="85" t="s">
        <v>50</v>
      </c>
    </row>
    <row r="8" spans="1:24" ht="30.75" customHeight="1" x14ac:dyDescent="0.15">
      <c r="A8" s="76"/>
      <c r="B8" s="19"/>
      <c r="C8" s="79"/>
      <c r="D8" s="79"/>
      <c r="E8" s="79"/>
      <c r="F8" s="79"/>
      <c r="G8" s="11"/>
      <c r="H8" s="10"/>
      <c r="I8" s="84"/>
      <c r="J8" s="19"/>
      <c r="K8" s="84"/>
      <c r="L8" s="84"/>
      <c r="M8" s="19"/>
      <c r="N8" s="19"/>
      <c r="O8" s="10"/>
      <c r="P8" s="10"/>
      <c r="Q8" s="84"/>
      <c r="R8" s="84"/>
      <c r="S8" s="9"/>
      <c r="T8" s="10"/>
      <c r="U8" s="84"/>
      <c r="V8" s="84"/>
      <c r="W8" s="22"/>
      <c r="X8" s="84"/>
    </row>
    <row r="9" spans="1:24" ht="18.75" customHeight="1" x14ac:dyDescent="0.15">
      <c r="A9" s="8" t="s">
        <v>29</v>
      </c>
      <c r="B9" s="34">
        <f>B10+B11</f>
        <v>-269</v>
      </c>
      <c r="C9" s="34">
        <f>C10+C11</f>
        <v>18</v>
      </c>
      <c r="D9" s="64">
        <f>IF(B9-C9=0,"-",(1-(B9/(B9-C9)))*-1)</f>
        <v>-6.2717770034843245E-2</v>
      </c>
      <c r="E9" s="34">
        <f>E10+E11</f>
        <v>-4302</v>
      </c>
      <c r="F9" s="64">
        <f>IF(B9-E9=0,"-",(1-(B9/(B9-E9)))*-1)</f>
        <v>-1.0666997272501859</v>
      </c>
      <c r="G9" s="34">
        <f>G10+G11</f>
        <v>-283</v>
      </c>
      <c r="H9" s="34">
        <f>H10+H11</f>
        <v>321</v>
      </c>
      <c r="I9" s="34">
        <f>I10+I11</f>
        <v>3834</v>
      </c>
      <c r="J9" s="34">
        <f>J10+J11</f>
        <v>604</v>
      </c>
      <c r="K9" s="34">
        <f>K10+K11</f>
        <v>7160</v>
      </c>
      <c r="L9" s="51">
        <f t="shared" ref="L9:L19" si="0">M9-N9</f>
        <v>-6.0624673290323985</v>
      </c>
      <c r="M9" s="55">
        <v>6.8765088785137811</v>
      </c>
      <c r="N9" s="55">
        <v>12.93897620754618</v>
      </c>
      <c r="O9" s="34">
        <f t="shared" ref="O9:W9" si="1">O10+O11</f>
        <v>14</v>
      </c>
      <c r="P9" s="34">
        <f t="shared" si="1"/>
        <v>956</v>
      </c>
      <c r="Q9" s="34">
        <f t="shared" si="1"/>
        <v>15247</v>
      </c>
      <c r="R9" s="34">
        <f t="shared" si="1"/>
        <v>538</v>
      </c>
      <c r="S9" s="34">
        <f t="shared" si="1"/>
        <v>418</v>
      </c>
      <c r="T9" s="34">
        <f t="shared" si="1"/>
        <v>942</v>
      </c>
      <c r="U9" s="34">
        <f t="shared" si="1"/>
        <v>16223</v>
      </c>
      <c r="V9" s="34">
        <f t="shared" si="1"/>
        <v>524</v>
      </c>
      <c r="W9" s="34">
        <f t="shared" si="1"/>
        <v>418</v>
      </c>
      <c r="X9" s="51">
        <v>0.29991004454577208</v>
      </c>
    </row>
    <row r="10" spans="1:24" ht="18.75" customHeight="1" x14ac:dyDescent="0.15">
      <c r="A10" s="6" t="s">
        <v>28</v>
      </c>
      <c r="B10" s="35">
        <f>B20+B21+B22+B23</f>
        <v>-78</v>
      </c>
      <c r="C10" s="35">
        <f>C20+C21+C22+C23</f>
        <v>92</v>
      </c>
      <c r="D10" s="65">
        <f t="shared" ref="D10:D38" si="2">IF(B10-C10=0,"-",(1-(B10/(B10-C10)))*-1)</f>
        <v>-0.54117647058823537</v>
      </c>
      <c r="E10" s="35">
        <f>E20+E21+E22+E23</f>
        <v>-2161</v>
      </c>
      <c r="F10" s="65">
        <f t="shared" ref="F10:F38" si="3">IF(B10-E10=0,"-",(1-(B10/(B10-E10)))*-1)</f>
        <v>-1.0374459913586174</v>
      </c>
      <c r="G10" s="35">
        <f>G20+G21+G22+G23</f>
        <v>-143</v>
      </c>
      <c r="H10" s="35">
        <f>H20+H21+H22+H23</f>
        <v>258</v>
      </c>
      <c r="I10" s="35">
        <f>I20+I21+I22+I23</f>
        <v>3040</v>
      </c>
      <c r="J10" s="35">
        <f>J20+J21+J22+J23</f>
        <v>401</v>
      </c>
      <c r="K10" s="35">
        <f>K20+K21+K22+K23</f>
        <v>4920</v>
      </c>
      <c r="L10" s="48">
        <f t="shared" si="0"/>
        <v>-4.0785171833778096</v>
      </c>
      <c r="M10" s="56">
        <v>7.3584435895907339</v>
      </c>
      <c r="N10" s="56">
        <v>11.436960772968543</v>
      </c>
      <c r="O10" s="35">
        <f t="shared" ref="O10:W10" si="4">O20+O21+O22+O23</f>
        <v>65</v>
      </c>
      <c r="P10" s="35">
        <f t="shared" si="4"/>
        <v>734</v>
      </c>
      <c r="Q10" s="35">
        <f t="shared" si="4"/>
        <v>11796</v>
      </c>
      <c r="R10" s="35">
        <f t="shared" si="4"/>
        <v>456</v>
      </c>
      <c r="S10" s="35">
        <f t="shared" si="4"/>
        <v>278</v>
      </c>
      <c r="T10" s="35">
        <f t="shared" si="4"/>
        <v>669</v>
      </c>
      <c r="U10" s="35">
        <f t="shared" si="4"/>
        <v>12077</v>
      </c>
      <c r="V10" s="35">
        <f t="shared" si="4"/>
        <v>438</v>
      </c>
      <c r="W10" s="35">
        <f t="shared" si="4"/>
        <v>231</v>
      </c>
      <c r="X10" s="48">
        <v>1.8538714469899169</v>
      </c>
    </row>
    <row r="11" spans="1:24" ht="18.75" customHeight="1" x14ac:dyDescent="0.15">
      <c r="A11" s="2" t="s">
        <v>27</v>
      </c>
      <c r="B11" s="36">
        <f>B12+B13+B14+B15+B16</f>
        <v>-191</v>
      </c>
      <c r="C11" s="36">
        <f>C12+C13+C14+C15+C16</f>
        <v>-74</v>
      </c>
      <c r="D11" s="66">
        <f t="shared" si="2"/>
        <v>0.63247863247863245</v>
      </c>
      <c r="E11" s="36">
        <f>E12+E13+E14+E15+E16</f>
        <v>-2141</v>
      </c>
      <c r="F11" s="66">
        <f t="shared" si="3"/>
        <v>-1.097948717948718</v>
      </c>
      <c r="G11" s="36">
        <f>G12+G13+G14+G15+G16</f>
        <v>-140</v>
      </c>
      <c r="H11" s="36">
        <f>H12+H13+H14+H15+H16</f>
        <v>63</v>
      </c>
      <c r="I11" s="36">
        <f>I12+I13+I14+I15+I16</f>
        <v>794</v>
      </c>
      <c r="J11" s="36">
        <f>J12+J13+J14+J15+J16</f>
        <v>203</v>
      </c>
      <c r="K11" s="36">
        <f>K12+K13+K14+K15+K16</f>
        <v>2240</v>
      </c>
      <c r="L11" s="50">
        <f t="shared" si="0"/>
        <v>-12.049331713587108</v>
      </c>
      <c r="M11" s="57">
        <v>5.422199271114196</v>
      </c>
      <c r="N11" s="57">
        <v>17.471530984701303</v>
      </c>
      <c r="O11" s="36">
        <f t="shared" ref="O11:W11" si="5">O12+O13+O14+O15+O16</f>
        <v>-51</v>
      </c>
      <c r="P11" s="36">
        <f t="shared" si="5"/>
        <v>222</v>
      </c>
      <c r="Q11" s="36">
        <f t="shared" si="5"/>
        <v>3451</v>
      </c>
      <c r="R11" s="36">
        <f t="shared" si="5"/>
        <v>82</v>
      </c>
      <c r="S11" s="36">
        <f t="shared" si="5"/>
        <v>140</v>
      </c>
      <c r="T11" s="36">
        <f t="shared" si="5"/>
        <v>273</v>
      </c>
      <c r="U11" s="36">
        <f t="shared" si="5"/>
        <v>4146</v>
      </c>
      <c r="V11" s="36">
        <f t="shared" si="5"/>
        <v>86</v>
      </c>
      <c r="W11" s="36">
        <f t="shared" si="5"/>
        <v>187</v>
      </c>
      <c r="X11" s="53">
        <v>-4.3893994099495863</v>
      </c>
    </row>
    <row r="12" spans="1:24" ht="18.75" customHeight="1" x14ac:dyDescent="0.15">
      <c r="A12" s="6" t="s">
        <v>26</v>
      </c>
      <c r="B12" s="35">
        <f>B24</f>
        <v>-11</v>
      </c>
      <c r="C12" s="35">
        <f>C24</f>
        <v>-13</v>
      </c>
      <c r="D12" s="65">
        <f t="shared" si="2"/>
        <v>-6.5</v>
      </c>
      <c r="E12" s="35">
        <f>E24</f>
        <v>-173</v>
      </c>
      <c r="F12" s="65">
        <f t="shared" si="3"/>
        <v>-1.0679012345679013</v>
      </c>
      <c r="G12" s="35">
        <f>G24</f>
        <v>-5</v>
      </c>
      <c r="H12" s="35">
        <f>H24</f>
        <v>7</v>
      </c>
      <c r="I12" s="35">
        <f>I24</f>
        <v>65</v>
      </c>
      <c r="J12" s="35">
        <f>J24</f>
        <v>12</v>
      </c>
      <c r="K12" s="35">
        <f>K24</f>
        <v>198</v>
      </c>
      <c r="L12" s="48">
        <f t="shared" si="0"/>
        <v>-5.5016083937107307</v>
      </c>
      <c r="M12" s="56">
        <v>7.7022517511950213</v>
      </c>
      <c r="N12" s="56">
        <v>13.203860144905752</v>
      </c>
      <c r="O12" s="35">
        <f t="shared" ref="O12:W12" si="6">O24</f>
        <v>-6</v>
      </c>
      <c r="P12" s="35">
        <f t="shared" si="6"/>
        <v>15</v>
      </c>
      <c r="Q12" s="35">
        <f t="shared" si="6"/>
        <v>286</v>
      </c>
      <c r="R12" s="35">
        <f t="shared" si="6"/>
        <v>5</v>
      </c>
      <c r="S12" s="35">
        <f t="shared" si="6"/>
        <v>10</v>
      </c>
      <c r="T12" s="35">
        <f t="shared" si="6"/>
        <v>21</v>
      </c>
      <c r="U12" s="35">
        <f t="shared" si="6"/>
        <v>326</v>
      </c>
      <c r="V12" s="35">
        <f t="shared" si="6"/>
        <v>5</v>
      </c>
      <c r="W12" s="35">
        <f t="shared" si="6"/>
        <v>16</v>
      </c>
      <c r="X12" s="48">
        <v>-6.6019300724528733</v>
      </c>
    </row>
    <row r="13" spans="1:24" ht="18.75" customHeight="1" x14ac:dyDescent="0.15">
      <c r="A13" s="4" t="s">
        <v>25</v>
      </c>
      <c r="B13" s="37">
        <f>B25+B26+B27</f>
        <v>-50</v>
      </c>
      <c r="C13" s="37">
        <f>C25+C26+C27</f>
        <v>-22</v>
      </c>
      <c r="D13" s="67">
        <f t="shared" si="2"/>
        <v>0.78571428571428581</v>
      </c>
      <c r="E13" s="37">
        <f>E25+E26+E27</f>
        <v>-449</v>
      </c>
      <c r="F13" s="67">
        <f t="shared" si="3"/>
        <v>-1.1253132832080199</v>
      </c>
      <c r="G13" s="37">
        <f>G25+G26+G27</f>
        <v>-36</v>
      </c>
      <c r="H13" s="37">
        <f>H25+H26+H27</f>
        <v>6</v>
      </c>
      <c r="I13" s="37">
        <f>I25+I26+I27</f>
        <v>142</v>
      </c>
      <c r="J13" s="37">
        <f>J25+J26+J27</f>
        <v>42</v>
      </c>
      <c r="K13" s="37">
        <f>K25+K26+K27</f>
        <v>402</v>
      </c>
      <c r="L13" s="49">
        <f t="shared" si="0"/>
        <v>-17.029218240495055</v>
      </c>
      <c r="M13" s="58">
        <v>2.8382030400825098</v>
      </c>
      <c r="N13" s="58">
        <v>19.867421280577563</v>
      </c>
      <c r="O13" s="37">
        <f t="shared" ref="O13:W13" si="7">O25+O26+O27</f>
        <v>-14</v>
      </c>
      <c r="P13" s="37">
        <f t="shared" si="7"/>
        <v>32</v>
      </c>
      <c r="Q13" s="37">
        <f t="shared" si="7"/>
        <v>577</v>
      </c>
      <c r="R13" s="37">
        <f t="shared" si="7"/>
        <v>11</v>
      </c>
      <c r="S13" s="37">
        <f t="shared" si="7"/>
        <v>21</v>
      </c>
      <c r="T13" s="37">
        <f t="shared" si="7"/>
        <v>46</v>
      </c>
      <c r="U13" s="37">
        <f t="shared" si="7"/>
        <v>766</v>
      </c>
      <c r="V13" s="37">
        <f t="shared" si="7"/>
        <v>8</v>
      </c>
      <c r="W13" s="37">
        <f t="shared" si="7"/>
        <v>38</v>
      </c>
      <c r="X13" s="49">
        <v>-6.6224737601925234</v>
      </c>
    </row>
    <row r="14" spans="1:24" ht="18.75" customHeight="1" x14ac:dyDescent="0.15">
      <c r="A14" s="4" t="s">
        <v>24</v>
      </c>
      <c r="B14" s="37">
        <f>B28+B29+B30+B31</f>
        <v>-74</v>
      </c>
      <c r="C14" s="37">
        <f>C28+C29+C30+C31</f>
        <v>-29</v>
      </c>
      <c r="D14" s="67">
        <f t="shared" si="2"/>
        <v>0.64444444444444438</v>
      </c>
      <c r="E14" s="37">
        <f>E28+E29+E30+E31</f>
        <v>-679</v>
      </c>
      <c r="F14" s="67">
        <f t="shared" si="3"/>
        <v>-1.1223140495867769</v>
      </c>
      <c r="G14" s="37">
        <f>G28+G29+G30+G31</f>
        <v>-56</v>
      </c>
      <c r="H14" s="37">
        <f>H28+H29+H30+H31</f>
        <v>20</v>
      </c>
      <c r="I14" s="37">
        <f>I28+I29+I30+I31</f>
        <v>324</v>
      </c>
      <c r="J14" s="37">
        <f>J28+J29+J30+J31</f>
        <v>76</v>
      </c>
      <c r="K14" s="37">
        <f>K28+K29+K30+K31</f>
        <v>780</v>
      </c>
      <c r="L14" s="49">
        <f t="shared" si="0"/>
        <v>-12.655742320787501</v>
      </c>
      <c r="M14" s="58">
        <v>4.5199079717098218</v>
      </c>
      <c r="N14" s="58">
        <v>17.175650292497323</v>
      </c>
      <c r="O14" s="37">
        <f t="shared" ref="O14:W14" si="8">O28+O29+O30+O31</f>
        <v>-18</v>
      </c>
      <c r="P14" s="37">
        <f t="shared" si="8"/>
        <v>80</v>
      </c>
      <c r="Q14" s="37">
        <f t="shared" si="8"/>
        <v>1336</v>
      </c>
      <c r="R14" s="37">
        <f t="shared" si="8"/>
        <v>32</v>
      </c>
      <c r="S14" s="37">
        <f t="shared" si="8"/>
        <v>48</v>
      </c>
      <c r="T14" s="37">
        <f t="shared" si="8"/>
        <v>98</v>
      </c>
      <c r="U14" s="37">
        <f t="shared" si="8"/>
        <v>1559</v>
      </c>
      <c r="V14" s="37">
        <f t="shared" si="8"/>
        <v>37</v>
      </c>
      <c r="W14" s="37">
        <f t="shared" si="8"/>
        <v>61</v>
      </c>
      <c r="X14" s="49">
        <v>-4.0679171745388416</v>
      </c>
    </row>
    <row r="15" spans="1:24" ht="18.75" customHeight="1" x14ac:dyDescent="0.15">
      <c r="A15" s="4" t="s">
        <v>23</v>
      </c>
      <c r="B15" s="37">
        <f>B32+B33+B34+B35</f>
        <v>-38</v>
      </c>
      <c r="C15" s="37">
        <f>C32+C33+C34+C35</f>
        <v>-11</v>
      </c>
      <c r="D15" s="67">
        <f t="shared" si="2"/>
        <v>0.40740740740740744</v>
      </c>
      <c r="E15" s="37">
        <f>E32+E33+E34+E35</f>
        <v>-576</v>
      </c>
      <c r="F15" s="67">
        <f t="shared" si="3"/>
        <v>-1.0706319702602229</v>
      </c>
      <c r="G15" s="37">
        <f>G32+G33+G34+G35</f>
        <v>-25</v>
      </c>
      <c r="H15" s="37">
        <f>H32+H33+H34+H35</f>
        <v>27</v>
      </c>
      <c r="I15" s="37">
        <f>I32+I33+I34+I35</f>
        <v>232</v>
      </c>
      <c r="J15" s="37">
        <f>J32+J33+J34+J35</f>
        <v>52</v>
      </c>
      <c r="K15" s="39">
        <f>K32+K33+K34+K35</f>
        <v>639</v>
      </c>
      <c r="L15" s="49">
        <f>M15-N15</f>
        <v>-7.4312366958528848</v>
      </c>
      <c r="M15" s="58">
        <v>8.0257356315211119</v>
      </c>
      <c r="N15" s="58">
        <v>15.456972327373997</v>
      </c>
      <c r="O15" s="39">
        <f t="shared" ref="O15:W15" si="9">O32+O33+O34+O35</f>
        <v>-13</v>
      </c>
      <c r="P15" s="37">
        <f t="shared" si="9"/>
        <v>74</v>
      </c>
      <c r="Q15" s="37">
        <f t="shared" si="9"/>
        <v>1025</v>
      </c>
      <c r="R15" s="37">
        <f t="shared" si="9"/>
        <v>24</v>
      </c>
      <c r="S15" s="37">
        <f t="shared" si="9"/>
        <v>50</v>
      </c>
      <c r="T15" s="37">
        <f>T32+T33+T34+T35</f>
        <v>87</v>
      </c>
      <c r="U15" s="37">
        <f t="shared" si="9"/>
        <v>1194</v>
      </c>
      <c r="V15" s="37">
        <f t="shared" si="9"/>
        <v>28</v>
      </c>
      <c r="W15" s="37">
        <f t="shared" si="9"/>
        <v>59</v>
      </c>
      <c r="X15" s="49">
        <v>-3.864243081843501</v>
      </c>
    </row>
    <row r="16" spans="1:24" ht="18.75" customHeight="1" x14ac:dyDescent="0.15">
      <c r="A16" s="2" t="s">
        <v>22</v>
      </c>
      <c r="B16" s="36">
        <f>B36+B37+B38</f>
        <v>-18</v>
      </c>
      <c r="C16" s="36">
        <f>C36+C37+C38</f>
        <v>1</v>
      </c>
      <c r="D16" s="66">
        <f t="shared" si="2"/>
        <v>-5.2631578947368474E-2</v>
      </c>
      <c r="E16" s="36">
        <f>E36+E37+E38</f>
        <v>-264</v>
      </c>
      <c r="F16" s="66">
        <f t="shared" si="3"/>
        <v>-1.0731707317073171</v>
      </c>
      <c r="G16" s="36">
        <f>G36+G37+G38</f>
        <v>-18</v>
      </c>
      <c r="H16" s="36">
        <f>H36+H37+H38</f>
        <v>3</v>
      </c>
      <c r="I16" s="36">
        <f>I36+I37+I38</f>
        <v>31</v>
      </c>
      <c r="J16" s="36">
        <f>J36+J37+J38</f>
        <v>21</v>
      </c>
      <c r="K16" s="36">
        <f>K36+K37+K38</f>
        <v>221</v>
      </c>
      <c r="L16" s="50">
        <f t="shared" si="0"/>
        <v>-22.304379621353696</v>
      </c>
      <c r="M16" s="57">
        <v>3.7173966035589507</v>
      </c>
      <c r="N16" s="57">
        <v>26.021776224912646</v>
      </c>
      <c r="O16" s="36">
        <f t="shared" ref="O16:W16" si="10">O36+O37+O38</f>
        <v>0</v>
      </c>
      <c r="P16" s="36">
        <f t="shared" si="10"/>
        <v>21</v>
      </c>
      <c r="Q16" s="36">
        <f t="shared" si="10"/>
        <v>227</v>
      </c>
      <c r="R16" s="36">
        <f t="shared" si="10"/>
        <v>10</v>
      </c>
      <c r="S16" s="36">
        <f t="shared" si="10"/>
        <v>11</v>
      </c>
      <c r="T16" s="36">
        <f t="shared" si="10"/>
        <v>21</v>
      </c>
      <c r="U16" s="36">
        <f t="shared" si="10"/>
        <v>301</v>
      </c>
      <c r="V16" s="36">
        <f t="shared" si="10"/>
        <v>8</v>
      </c>
      <c r="W16" s="36">
        <f t="shared" si="10"/>
        <v>13</v>
      </c>
      <c r="X16" s="53">
        <v>0</v>
      </c>
    </row>
    <row r="17" spans="1:24" ht="18.75" customHeight="1" x14ac:dyDescent="0.15">
      <c r="A17" s="6" t="s">
        <v>21</v>
      </c>
      <c r="B17" s="35">
        <f>B12+B13+B20</f>
        <v>-125</v>
      </c>
      <c r="C17" s="35">
        <f>C12+C13+C20</f>
        <v>-62</v>
      </c>
      <c r="D17" s="65">
        <f t="shared" si="2"/>
        <v>0.98412698412698418</v>
      </c>
      <c r="E17" s="35">
        <f>E12+E13+E20</f>
        <v>-1682</v>
      </c>
      <c r="F17" s="65">
        <f t="shared" si="3"/>
        <v>-1.0802825947334618</v>
      </c>
      <c r="G17" s="35">
        <f>G12+G13+G20</f>
        <v>-114</v>
      </c>
      <c r="H17" s="35">
        <f>H12+H13+H20</f>
        <v>135</v>
      </c>
      <c r="I17" s="35">
        <f>I12+I13+I20</f>
        <v>1547</v>
      </c>
      <c r="J17" s="35">
        <f>J12+J13+J20</f>
        <v>249</v>
      </c>
      <c r="K17" s="35">
        <f>K12+K13+K20</f>
        <v>2717</v>
      </c>
      <c r="L17" s="48">
        <f t="shared" si="0"/>
        <v>-6.0272334920266006</v>
      </c>
      <c r="M17" s="56">
        <v>7.1375133458209712</v>
      </c>
      <c r="N17" s="56">
        <v>13.164746837847572</v>
      </c>
      <c r="O17" s="35">
        <f t="shared" ref="O17:W17" si="11">O12+O13+O20</f>
        <v>-11</v>
      </c>
      <c r="P17" s="35">
        <f t="shared" si="11"/>
        <v>298</v>
      </c>
      <c r="Q17" s="35">
        <f t="shared" si="11"/>
        <v>5305</v>
      </c>
      <c r="R17" s="35">
        <f t="shared" si="11"/>
        <v>191</v>
      </c>
      <c r="S17" s="35">
        <f t="shared" si="11"/>
        <v>107</v>
      </c>
      <c r="T17" s="35">
        <f t="shared" si="11"/>
        <v>309</v>
      </c>
      <c r="U17" s="35">
        <f t="shared" si="11"/>
        <v>5817</v>
      </c>
      <c r="V17" s="35">
        <f t="shared" si="11"/>
        <v>192</v>
      </c>
      <c r="W17" s="35">
        <f t="shared" si="11"/>
        <v>117</v>
      </c>
      <c r="X17" s="48">
        <v>-0.5815751615113367</v>
      </c>
    </row>
    <row r="18" spans="1:24" ht="18.75" customHeight="1" x14ac:dyDescent="0.15">
      <c r="A18" s="4" t="s">
        <v>20</v>
      </c>
      <c r="B18" s="37">
        <f>B14+B22</f>
        <v>-108</v>
      </c>
      <c r="C18" s="37">
        <f>C14+C22</f>
        <v>-18</v>
      </c>
      <c r="D18" s="67">
        <f t="shared" si="2"/>
        <v>0.19999999999999996</v>
      </c>
      <c r="E18" s="37">
        <f>E14+E22</f>
        <v>-1156</v>
      </c>
      <c r="F18" s="67">
        <f t="shared" si="3"/>
        <v>-1.1030534351145038</v>
      </c>
      <c r="G18" s="37">
        <f>G14+G22</f>
        <v>-75</v>
      </c>
      <c r="H18" s="37">
        <f>H14+H22</f>
        <v>48</v>
      </c>
      <c r="I18" s="37">
        <f>I14+I22</f>
        <v>653</v>
      </c>
      <c r="J18" s="37">
        <f>J14+J22</f>
        <v>123</v>
      </c>
      <c r="K18" s="37">
        <f>K14+K22</f>
        <v>1411</v>
      </c>
      <c r="L18" s="49">
        <f t="shared" si="0"/>
        <v>-8.9725586795531562</v>
      </c>
      <c r="M18" s="58">
        <v>5.7424375549140203</v>
      </c>
      <c r="N18" s="58">
        <v>14.714996234467177</v>
      </c>
      <c r="O18" s="37">
        <f t="shared" ref="O18:W18" si="12">O14+O22</f>
        <v>-33</v>
      </c>
      <c r="P18" s="37">
        <f t="shared" si="12"/>
        <v>153</v>
      </c>
      <c r="Q18" s="37">
        <f t="shared" si="12"/>
        <v>2607</v>
      </c>
      <c r="R18" s="37">
        <f t="shared" si="12"/>
        <v>65</v>
      </c>
      <c r="S18" s="37">
        <f t="shared" si="12"/>
        <v>88</v>
      </c>
      <c r="T18" s="37">
        <f t="shared" si="12"/>
        <v>186</v>
      </c>
      <c r="U18" s="37">
        <f t="shared" si="12"/>
        <v>3005</v>
      </c>
      <c r="V18" s="37">
        <f t="shared" si="12"/>
        <v>66</v>
      </c>
      <c r="W18" s="37">
        <f t="shared" si="12"/>
        <v>120</v>
      </c>
      <c r="X18" s="49">
        <v>-3.9479258190033875</v>
      </c>
    </row>
    <row r="19" spans="1:24" ht="18.75" customHeight="1" x14ac:dyDescent="0.15">
      <c r="A19" s="2" t="s">
        <v>19</v>
      </c>
      <c r="B19" s="36">
        <f>B15+B16+B21+B23</f>
        <v>-36</v>
      </c>
      <c r="C19" s="36">
        <f>C15+C16+C21+C23</f>
        <v>98</v>
      </c>
      <c r="D19" s="66">
        <f t="shared" si="2"/>
        <v>-0.73134328358208955</v>
      </c>
      <c r="E19" s="36">
        <f>E15+E16+E21+E23</f>
        <v>-1464</v>
      </c>
      <c r="F19" s="66">
        <f t="shared" si="3"/>
        <v>-1.0252100840336134</v>
      </c>
      <c r="G19" s="36">
        <f>G15+G16+G21+G23</f>
        <v>-94</v>
      </c>
      <c r="H19" s="36">
        <f>H15+H16+H21+H23</f>
        <v>138</v>
      </c>
      <c r="I19" s="36">
        <f>I15+I16+I21+I23</f>
        <v>1634</v>
      </c>
      <c r="J19" s="36">
        <f>J15+J16+J21+J23</f>
        <v>232</v>
      </c>
      <c r="K19" s="38">
        <f>K15+K16+K21+K23</f>
        <v>3032</v>
      </c>
      <c r="L19" s="50">
        <f t="shared" si="0"/>
        <v>-4.8434399291813737</v>
      </c>
      <c r="M19" s="57">
        <v>7.1105820236918031</v>
      </c>
      <c r="N19" s="57">
        <v>11.954021952873177</v>
      </c>
      <c r="O19" s="38">
        <f t="shared" ref="O19:W19" si="13">O15+O16+O21+O23</f>
        <v>58</v>
      </c>
      <c r="P19" s="38">
        <f>P15+P16+P21+P23</f>
        <v>505</v>
      </c>
      <c r="Q19" s="36">
        <f t="shared" si="13"/>
        <v>7335</v>
      </c>
      <c r="R19" s="36">
        <f t="shared" si="13"/>
        <v>282</v>
      </c>
      <c r="S19" s="36">
        <f t="shared" si="13"/>
        <v>223</v>
      </c>
      <c r="T19" s="36">
        <f t="shared" si="13"/>
        <v>447</v>
      </c>
      <c r="U19" s="36">
        <f t="shared" si="13"/>
        <v>7401</v>
      </c>
      <c r="V19" s="36">
        <f t="shared" si="13"/>
        <v>266</v>
      </c>
      <c r="W19" s="36">
        <f t="shared" si="13"/>
        <v>181</v>
      </c>
      <c r="X19" s="53">
        <v>2.9885054882182907</v>
      </c>
    </row>
    <row r="20" spans="1:24" ht="18.75" customHeight="1" x14ac:dyDescent="0.15">
      <c r="A20" s="5" t="s">
        <v>18</v>
      </c>
      <c r="B20" s="40">
        <f>G20+O20</f>
        <v>-64</v>
      </c>
      <c r="C20" s="40">
        <v>-27</v>
      </c>
      <c r="D20" s="68">
        <f t="shared" si="2"/>
        <v>0.72972972972972983</v>
      </c>
      <c r="E20" s="40">
        <f>I20-K20+Q20-U20</f>
        <v>-1060</v>
      </c>
      <c r="F20" s="68">
        <f t="shared" si="3"/>
        <v>-1.0642570281124497</v>
      </c>
      <c r="G20" s="40">
        <f>H20-J20</f>
        <v>-73</v>
      </c>
      <c r="H20" s="40">
        <v>122</v>
      </c>
      <c r="I20" s="40">
        <v>1340</v>
      </c>
      <c r="J20" s="40">
        <v>195</v>
      </c>
      <c r="K20" s="40">
        <v>2117</v>
      </c>
      <c r="L20" s="48">
        <f>M20-N20</f>
        <v>-4.5937051899687402</v>
      </c>
      <c r="M20" s="56">
        <v>7.6771511393998173</v>
      </c>
      <c r="N20" s="56">
        <v>12.270856329368558</v>
      </c>
      <c r="O20" s="40">
        <f>P20-T20</f>
        <v>9</v>
      </c>
      <c r="P20" s="40">
        <f>R20+S20</f>
        <v>251</v>
      </c>
      <c r="Q20" s="41">
        <v>4442</v>
      </c>
      <c r="R20" s="41">
        <v>175</v>
      </c>
      <c r="S20" s="41">
        <v>76</v>
      </c>
      <c r="T20" s="41">
        <f>SUM(V20:W20)</f>
        <v>242</v>
      </c>
      <c r="U20" s="41">
        <v>4725</v>
      </c>
      <c r="V20" s="41">
        <v>179</v>
      </c>
      <c r="W20" s="41">
        <v>63</v>
      </c>
      <c r="X20" s="52">
        <v>0.56634721520162934</v>
      </c>
    </row>
    <row r="21" spans="1:24" ht="18.75" customHeight="1" x14ac:dyDescent="0.15">
      <c r="A21" s="3" t="s">
        <v>17</v>
      </c>
      <c r="B21" s="42">
        <f t="shared" ref="B21:B38" si="14">G21+O21</f>
        <v>54</v>
      </c>
      <c r="C21" s="42">
        <v>96</v>
      </c>
      <c r="D21" s="69">
        <f t="shared" si="2"/>
        <v>-2.2857142857142856</v>
      </c>
      <c r="E21" s="42">
        <f t="shared" ref="E21:E38" si="15">I21-K21+Q21-U21</f>
        <v>-331</v>
      </c>
      <c r="F21" s="69">
        <f t="shared" si="3"/>
        <v>-0.85974025974025969</v>
      </c>
      <c r="G21" s="42">
        <f t="shared" ref="G21:G38" si="16">H21-J21</f>
        <v>-22</v>
      </c>
      <c r="H21" s="42">
        <v>98</v>
      </c>
      <c r="I21" s="42">
        <v>1172</v>
      </c>
      <c r="J21" s="42">
        <v>120</v>
      </c>
      <c r="K21" s="42">
        <v>1746</v>
      </c>
      <c r="L21" s="49">
        <f t="shared" ref="L21:L38" si="17">M21-N21</f>
        <v>-1.7630899355416769</v>
      </c>
      <c r="M21" s="58">
        <v>7.8537642583220162</v>
      </c>
      <c r="N21" s="58">
        <v>9.6168541938636931</v>
      </c>
      <c r="O21" s="42">
        <f t="shared" ref="O21:O38" si="18">P21-T21</f>
        <v>76</v>
      </c>
      <c r="P21" s="42">
        <f t="shared" ref="P21:P38" si="19">R21+S21</f>
        <v>340</v>
      </c>
      <c r="Q21" s="42">
        <v>4893</v>
      </c>
      <c r="R21" s="42">
        <v>198</v>
      </c>
      <c r="S21" s="42">
        <v>142</v>
      </c>
      <c r="T21" s="42">
        <f t="shared" ref="T21:T38" si="20">SUM(V21:W21)</f>
        <v>264</v>
      </c>
      <c r="U21" s="42">
        <v>4650</v>
      </c>
      <c r="V21" s="42">
        <v>192</v>
      </c>
      <c r="W21" s="42">
        <v>72</v>
      </c>
      <c r="X21" s="49">
        <v>6.090674322780341</v>
      </c>
    </row>
    <row r="22" spans="1:24" ht="18.75" customHeight="1" x14ac:dyDescent="0.15">
      <c r="A22" s="3" t="s">
        <v>16</v>
      </c>
      <c r="B22" s="42">
        <f t="shared" si="14"/>
        <v>-34</v>
      </c>
      <c r="C22" s="42">
        <v>11</v>
      </c>
      <c r="D22" s="69">
        <f t="shared" si="2"/>
        <v>-0.24444444444444446</v>
      </c>
      <c r="E22" s="42">
        <f t="shared" si="15"/>
        <v>-477</v>
      </c>
      <c r="F22" s="69">
        <f t="shared" si="3"/>
        <v>-1.0767494356659142</v>
      </c>
      <c r="G22" s="42">
        <f t="shared" si="16"/>
        <v>-19</v>
      </c>
      <c r="H22" s="42">
        <v>28</v>
      </c>
      <c r="I22" s="42">
        <v>329</v>
      </c>
      <c r="J22" s="42">
        <v>47</v>
      </c>
      <c r="K22" s="42">
        <v>631</v>
      </c>
      <c r="L22" s="49">
        <f t="shared" si="17"/>
        <v>-4.829750261489929</v>
      </c>
      <c r="M22" s="58">
        <v>7.1175267011430545</v>
      </c>
      <c r="N22" s="58">
        <v>11.947276962632984</v>
      </c>
      <c r="O22" s="42">
        <f t="shared" si="18"/>
        <v>-15</v>
      </c>
      <c r="P22" s="42">
        <f t="shared" si="19"/>
        <v>73</v>
      </c>
      <c r="Q22" s="42">
        <v>1271</v>
      </c>
      <c r="R22" s="42">
        <v>33</v>
      </c>
      <c r="S22" s="42">
        <v>40</v>
      </c>
      <c r="T22" s="42">
        <f t="shared" si="20"/>
        <v>88</v>
      </c>
      <c r="U22" s="42">
        <v>1446</v>
      </c>
      <c r="V22" s="42">
        <v>29</v>
      </c>
      <c r="W22" s="42">
        <v>59</v>
      </c>
      <c r="X22" s="49">
        <v>-3.812960732755208</v>
      </c>
    </row>
    <row r="23" spans="1:24" ht="18.75" customHeight="1" x14ac:dyDescent="0.15">
      <c r="A23" s="1" t="s">
        <v>15</v>
      </c>
      <c r="B23" s="43">
        <f t="shared" si="14"/>
        <v>-34</v>
      </c>
      <c r="C23" s="43">
        <v>12</v>
      </c>
      <c r="D23" s="70">
        <f t="shared" si="2"/>
        <v>-0.26086956521739135</v>
      </c>
      <c r="E23" s="43">
        <f t="shared" si="15"/>
        <v>-293</v>
      </c>
      <c r="F23" s="70">
        <f t="shared" si="3"/>
        <v>-1.1312741312741312</v>
      </c>
      <c r="G23" s="43">
        <f t="shared" si="16"/>
        <v>-29</v>
      </c>
      <c r="H23" s="43">
        <v>10</v>
      </c>
      <c r="I23" s="43">
        <v>199</v>
      </c>
      <c r="J23" s="43">
        <v>39</v>
      </c>
      <c r="K23" s="44">
        <v>426</v>
      </c>
      <c r="L23" s="50">
        <f t="shared" si="17"/>
        <v>-10.513313991899578</v>
      </c>
      <c r="M23" s="57">
        <v>3.6252806868619234</v>
      </c>
      <c r="N23" s="57">
        <v>14.138594678761502</v>
      </c>
      <c r="O23" s="44">
        <f t="shared" si="18"/>
        <v>-5</v>
      </c>
      <c r="P23" s="44">
        <f t="shared" si="19"/>
        <v>70</v>
      </c>
      <c r="Q23" s="43">
        <v>1190</v>
      </c>
      <c r="R23" s="43">
        <v>50</v>
      </c>
      <c r="S23" s="43">
        <v>20</v>
      </c>
      <c r="T23" s="43">
        <f t="shared" si="20"/>
        <v>75</v>
      </c>
      <c r="U23" s="43">
        <v>1256</v>
      </c>
      <c r="V23" s="43">
        <v>38</v>
      </c>
      <c r="W23" s="43">
        <v>37</v>
      </c>
      <c r="X23" s="54">
        <v>-1.8126403434309637</v>
      </c>
    </row>
    <row r="24" spans="1:24" ht="18.75" customHeight="1" x14ac:dyDescent="0.15">
      <c r="A24" s="7" t="s">
        <v>14</v>
      </c>
      <c r="B24" s="45">
        <f t="shared" si="14"/>
        <v>-11</v>
      </c>
      <c r="C24" s="45">
        <v>-13</v>
      </c>
      <c r="D24" s="71">
        <f t="shared" si="2"/>
        <v>-6.5</v>
      </c>
      <c r="E24" s="40">
        <f t="shared" si="15"/>
        <v>-173</v>
      </c>
      <c r="F24" s="71">
        <f t="shared" si="3"/>
        <v>-1.0679012345679013</v>
      </c>
      <c r="G24" s="40">
        <f t="shared" si="16"/>
        <v>-5</v>
      </c>
      <c r="H24" s="45">
        <v>7</v>
      </c>
      <c r="I24" s="45">
        <v>65</v>
      </c>
      <c r="J24" s="45">
        <v>12</v>
      </c>
      <c r="K24" s="46">
        <v>198</v>
      </c>
      <c r="L24" s="51">
        <f t="shared" si="17"/>
        <v>-5.5016083937107307</v>
      </c>
      <c r="M24" s="55">
        <v>7.7022517511950213</v>
      </c>
      <c r="N24" s="55">
        <v>13.203860144905752</v>
      </c>
      <c r="O24" s="40">
        <f t="shared" si="18"/>
        <v>-6</v>
      </c>
      <c r="P24" s="45">
        <f t="shared" si="19"/>
        <v>15</v>
      </c>
      <c r="Q24" s="45">
        <v>286</v>
      </c>
      <c r="R24" s="45">
        <v>5</v>
      </c>
      <c r="S24" s="45">
        <v>10</v>
      </c>
      <c r="T24" s="45">
        <f t="shared" si="20"/>
        <v>21</v>
      </c>
      <c r="U24" s="45">
        <v>326</v>
      </c>
      <c r="V24" s="45">
        <v>5</v>
      </c>
      <c r="W24" s="45">
        <v>16</v>
      </c>
      <c r="X24" s="51">
        <v>-6.6019300724528733</v>
      </c>
    </row>
    <row r="25" spans="1:24" ht="18.75" customHeight="1" x14ac:dyDescent="0.15">
      <c r="A25" s="5" t="s">
        <v>13</v>
      </c>
      <c r="B25" s="40">
        <f t="shared" si="14"/>
        <v>-5</v>
      </c>
      <c r="C25" s="40">
        <v>1</v>
      </c>
      <c r="D25" s="68">
        <f t="shared" si="2"/>
        <v>-0.16666666666666663</v>
      </c>
      <c r="E25" s="40">
        <f t="shared" si="15"/>
        <v>-74</v>
      </c>
      <c r="F25" s="68">
        <f t="shared" si="3"/>
        <v>-1.0724637681159421</v>
      </c>
      <c r="G25" s="40">
        <f t="shared" si="16"/>
        <v>-7</v>
      </c>
      <c r="H25" s="40">
        <v>0</v>
      </c>
      <c r="I25" s="40">
        <v>9</v>
      </c>
      <c r="J25" s="40">
        <v>7</v>
      </c>
      <c r="K25" s="40">
        <v>66</v>
      </c>
      <c r="L25" s="48">
        <f t="shared" si="17"/>
        <v>-28.856550729861237</v>
      </c>
      <c r="M25" s="56">
        <v>0</v>
      </c>
      <c r="N25" s="56">
        <v>28.856550729861237</v>
      </c>
      <c r="O25" s="40">
        <f t="shared" si="18"/>
        <v>2</v>
      </c>
      <c r="P25" s="40">
        <f t="shared" si="19"/>
        <v>6</v>
      </c>
      <c r="Q25" s="40">
        <v>70</v>
      </c>
      <c r="R25" s="40">
        <v>2</v>
      </c>
      <c r="S25" s="40">
        <v>4</v>
      </c>
      <c r="T25" s="40">
        <f t="shared" si="20"/>
        <v>4</v>
      </c>
      <c r="U25" s="40">
        <v>87</v>
      </c>
      <c r="V25" s="40">
        <v>1</v>
      </c>
      <c r="W25" s="40">
        <v>3</v>
      </c>
      <c r="X25" s="52">
        <v>8.2447287799603579</v>
      </c>
    </row>
    <row r="26" spans="1:24" ht="18.75" customHeight="1" x14ac:dyDescent="0.15">
      <c r="A26" s="3" t="s">
        <v>12</v>
      </c>
      <c r="B26" s="42">
        <f t="shared" si="14"/>
        <v>-14</v>
      </c>
      <c r="C26" s="42">
        <v>1</v>
      </c>
      <c r="D26" s="69">
        <f t="shared" si="2"/>
        <v>-6.6666666666666652E-2</v>
      </c>
      <c r="E26" s="42">
        <f t="shared" si="15"/>
        <v>-139</v>
      </c>
      <c r="F26" s="69">
        <f t="shared" si="3"/>
        <v>-1.1120000000000001</v>
      </c>
      <c r="G26" s="42">
        <f t="shared" si="16"/>
        <v>-12</v>
      </c>
      <c r="H26" s="42">
        <v>2</v>
      </c>
      <c r="I26" s="42">
        <v>29</v>
      </c>
      <c r="J26" s="42">
        <v>14</v>
      </c>
      <c r="K26" s="42">
        <v>107</v>
      </c>
      <c r="L26" s="49">
        <f t="shared" si="17"/>
        <v>-22.209973248916558</v>
      </c>
      <c r="M26" s="58">
        <v>3.7016622081527593</v>
      </c>
      <c r="N26" s="58">
        <v>25.911635457069316</v>
      </c>
      <c r="O26" s="42">
        <f t="shared" si="18"/>
        <v>-2</v>
      </c>
      <c r="P26" s="42">
        <f t="shared" si="19"/>
        <v>7</v>
      </c>
      <c r="Q26" s="42">
        <v>141</v>
      </c>
      <c r="R26" s="42">
        <v>4</v>
      </c>
      <c r="S26" s="42">
        <v>3</v>
      </c>
      <c r="T26" s="42">
        <f t="shared" si="20"/>
        <v>9</v>
      </c>
      <c r="U26" s="42">
        <v>202</v>
      </c>
      <c r="V26" s="42">
        <v>1</v>
      </c>
      <c r="W26" s="42">
        <v>8</v>
      </c>
      <c r="X26" s="49">
        <v>-3.7016622081527615</v>
      </c>
    </row>
    <row r="27" spans="1:24" ht="18.75" customHeight="1" x14ac:dyDescent="0.15">
      <c r="A27" s="1" t="s">
        <v>11</v>
      </c>
      <c r="B27" s="43">
        <f t="shared" si="14"/>
        <v>-31</v>
      </c>
      <c r="C27" s="43">
        <v>-24</v>
      </c>
      <c r="D27" s="70">
        <f t="shared" si="2"/>
        <v>3.4285714285714288</v>
      </c>
      <c r="E27" s="43">
        <f t="shared" si="15"/>
        <v>-236</v>
      </c>
      <c r="F27" s="70">
        <f t="shared" si="3"/>
        <v>-1.1512195121951219</v>
      </c>
      <c r="G27" s="43">
        <f t="shared" si="16"/>
        <v>-17</v>
      </c>
      <c r="H27" s="43">
        <v>4</v>
      </c>
      <c r="I27" s="43">
        <v>104</v>
      </c>
      <c r="J27" s="44">
        <v>21</v>
      </c>
      <c r="K27" s="44">
        <v>229</v>
      </c>
      <c r="L27" s="50">
        <f t="shared" si="17"/>
        <v>-12.77104081314296</v>
      </c>
      <c r="M27" s="57">
        <v>3.0049507795630506</v>
      </c>
      <c r="N27" s="57">
        <v>15.775991592706012</v>
      </c>
      <c r="O27" s="44">
        <f t="shared" si="18"/>
        <v>-14</v>
      </c>
      <c r="P27" s="44">
        <f t="shared" si="19"/>
        <v>19</v>
      </c>
      <c r="Q27" s="47">
        <v>366</v>
      </c>
      <c r="R27" s="47">
        <v>5</v>
      </c>
      <c r="S27" s="47">
        <v>14</v>
      </c>
      <c r="T27" s="47">
        <f t="shared" si="20"/>
        <v>33</v>
      </c>
      <c r="U27" s="47">
        <v>477</v>
      </c>
      <c r="V27" s="47">
        <v>6</v>
      </c>
      <c r="W27" s="47">
        <v>27</v>
      </c>
      <c r="X27" s="54">
        <v>-10.517327728470676</v>
      </c>
    </row>
    <row r="28" spans="1:24" ht="18.75" customHeight="1" x14ac:dyDescent="0.15">
      <c r="A28" s="5" t="s">
        <v>10</v>
      </c>
      <c r="B28" s="40">
        <f t="shared" si="14"/>
        <v>-13</v>
      </c>
      <c r="C28" s="40">
        <v>6</v>
      </c>
      <c r="D28" s="68">
        <f t="shared" si="2"/>
        <v>-0.31578947368421051</v>
      </c>
      <c r="E28" s="40">
        <f t="shared" si="15"/>
        <v>-110</v>
      </c>
      <c r="F28" s="68">
        <f t="shared" si="3"/>
        <v>-1.134020618556701</v>
      </c>
      <c r="G28" s="40">
        <f>H28-J28</f>
        <v>-12</v>
      </c>
      <c r="H28" s="40">
        <v>0</v>
      </c>
      <c r="I28" s="40">
        <v>26</v>
      </c>
      <c r="J28" s="40">
        <v>12</v>
      </c>
      <c r="K28" s="40">
        <v>87</v>
      </c>
      <c r="L28" s="48">
        <f t="shared" si="17"/>
        <v>-23.640483790228387</v>
      </c>
      <c r="M28" s="56">
        <v>0</v>
      </c>
      <c r="N28" s="56">
        <v>23.640483790228387</v>
      </c>
      <c r="O28" s="40">
        <f t="shared" si="18"/>
        <v>-1</v>
      </c>
      <c r="P28" s="40">
        <f t="shared" si="19"/>
        <v>13</v>
      </c>
      <c r="Q28" s="40">
        <v>136</v>
      </c>
      <c r="R28" s="40">
        <v>9</v>
      </c>
      <c r="S28" s="40">
        <v>4</v>
      </c>
      <c r="T28" s="40">
        <f t="shared" si="20"/>
        <v>14</v>
      </c>
      <c r="U28" s="40">
        <v>185</v>
      </c>
      <c r="V28" s="40">
        <v>2</v>
      </c>
      <c r="W28" s="40">
        <v>12</v>
      </c>
      <c r="X28" s="48">
        <v>-1.9700403158523656</v>
      </c>
    </row>
    <row r="29" spans="1:24" ht="18.75" customHeight="1" x14ac:dyDescent="0.15">
      <c r="A29" s="3" t="s">
        <v>9</v>
      </c>
      <c r="B29" s="42">
        <f t="shared" si="14"/>
        <v>-6</v>
      </c>
      <c r="C29" s="42">
        <v>-7</v>
      </c>
      <c r="D29" s="69">
        <f t="shared" si="2"/>
        <v>-7</v>
      </c>
      <c r="E29" s="42">
        <f t="shared" si="15"/>
        <v>-108</v>
      </c>
      <c r="F29" s="69">
        <f t="shared" si="3"/>
        <v>-1.0588235294117647</v>
      </c>
      <c r="G29" s="42">
        <f t="shared" si="16"/>
        <v>-12</v>
      </c>
      <c r="H29" s="42">
        <v>7</v>
      </c>
      <c r="I29" s="42">
        <v>118</v>
      </c>
      <c r="J29" s="42">
        <v>19</v>
      </c>
      <c r="K29" s="42">
        <v>224</v>
      </c>
      <c r="L29" s="49">
        <f t="shared" si="17"/>
        <v>-8.8653663321969027</v>
      </c>
      <c r="M29" s="58">
        <v>5.1714636937815266</v>
      </c>
      <c r="N29" s="58">
        <v>14.03683002597843</v>
      </c>
      <c r="O29" s="41">
        <f t="shared" si="18"/>
        <v>6</v>
      </c>
      <c r="P29" s="41">
        <f t="shared" si="19"/>
        <v>32</v>
      </c>
      <c r="Q29" s="42">
        <v>495</v>
      </c>
      <c r="R29" s="42">
        <v>12</v>
      </c>
      <c r="S29" s="42">
        <v>20</v>
      </c>
      <c r="T29" s="42">
        <f t="shared" si="20"/>
        <v>26</v>
      </c>
      <c r="U29" s="42">
        <v>497</v>
      </c>
      <c r="V29" s="42">
        <v>12</v>
      </c>
      <c r="W29" s="42">
        <v>14</v>
      </c>
      <c r="X29" s="49">
        <v>4.4326831660984496</v>
      </c>
    </row>
    <row r="30" spans="1:24" ht="18.75" customHeight="1" x14ac:dyDescent="0.15">
      <c r="A30" s="3" t="s">
        <v>8</v>
      </c>
      <c r="B30" s="42">
        <f t="shared" si="14"/>
        <v>-47</v>
      </c>
      <c r="C30" s="42">
        <v>-24</v>
      </c>
      <c r="D30" s="69">
        <f t="shared" si="2"/>
        <v>1.0434782608695654</v>
      </c>
      <c r="E30" s="42">
        <f t="shared" si="15"/>
        <v>-257</v>
      </c>
      <c r="F30" s="69">
        <f t="shared" si="3"/>
        <v>-1.2238095238095239</v>
      </c>
      <c r="G30" s="42">
        <f t="shared" si="16"/>
        <v>-19</v>
      </c>
      <c r="H30" s="42">
        <v>7</v>
      </c>
      <c r="I30" s="42">
        <v>91</v>
      </c>
      <c r="J30" s="42">
        <v>26</v>
      </c>
      <c r="K30" s="42">
        <v>246</v>
      </c>
      <c r="L30" s="52">
        <f t="shared" si="17"/>
        <v>-13.82062600241275</v>
      </c>
      <c r="M30" s="59">
        <v>5.0918095798362746</v>
      </c>
      <c r="N30" s="59">
        <v>18.912435582249024</v>
      </c>
      <c r="O30" s="42">
        <f t="shared" si="18"/>
        <v>-28</v>
      </c>
      <c r="P30" s="42">
        <f t="shared" si="19"/>
        <v>8</v>
      </c>
      <c r="Q30" s="42">
        <v>371</v>
      </c>
      <c r="R30" s="42">
        <v>3</v>
      </c>
      <c r="S30" s="42">
        <v>5</v>
      </c>
      <c r="T30" s="42">
        <f t="shared" si="20"/>
        <v>36</v>
      </c>
      <c r="U30" s="42">
        <v>473</v>
      </c>
      <c r="V30" s="42">
        <v>17</v>
      </c>
      <c r="W30" s="42">
        <v>19</v>
      </c>
      <c r="X30" s="49">
        <v>-20.367238319345098</v>
      </c>
    </row>
    <row r="31" spans="1:24" ht="18.75" customHeight="1" x14ac:dyDescent="0.15">
      <c r="A31" s="1" t="s">
        <v>7</v>
      </c>
      <c r="B31" s="43">
        <f t="shared" si="14"/>
        <v>-8</v>
      </c>
      <c r="C31" s="43">
        <v>-4</v>
      </c>
      <c r="D31" s="70">
        <f t="shared" si="2"/>
        <v>1</v>
      </c>
      <c r="E31" s="43">
        <f t="shared" si="15"/>
        <v>-204</v>
      </c>
      <c r="F31" s="70">
        <f t="shared" si="3"/>
        <v>-1.0408163265306123</v>
      </c>
      <c r="G31" s="43">
        <f t="shared" si="16"/>
        <v>-13</v>
      </c>
      <c r="H31" s="43">
        <v>6</v>
      </c>
      <c r="I31" s="43">
        <v>89</v>
      </c>
      <c r="J31" s="43">
        <v>19</v>
      </c>
      <c r="K31" s="44">
        <v>223</v>
      </c>
      <c r="L31" s="50">
        <f t="shared" si="17"/>
        <v>-10.934236016794324</v>
      </c>
      <c r="M31" s="57">
        <v>5.0465704692896889</v>
      </c>
      <c r="N31" s="57">
        <v>15.980806486084013</v>
      </c>
      <c r="O31" s="43">
        <f t="shared" si="18"/>
        <v>5</v>
      </c>
      <c r="P31" s="43">
        <f t="shared" si="19"/>
        <v>27</v>
      </c>
      <c r="Q31" s="43">
        <v>334</v>
      </c>
      <c r="R31" s="43">
        <v>8</v>
      </c>
      <c r="S31" s="43">
        <v>19</v>
      </c>
      <c r="T31" s="43">
        <f t="shared" si="20"/>
        <v>22</v>
      </c>
      <c r="U31" s="43">
        <v>404</v>
      </c>
      <c r="V31" s="43">
        <v>6</v>
      </c>
      <c r="W31" s="43">
        <v>16</v>
      </c>
      <c r="X31" s="53">
        <v>4.2054753910747351</v>
      </c>
    </row>
    <row r="32" spans="1:24" ht="18.75" customHeight="1" x14ac:dyDescent="0.15">
      <c r="A32" s="5" t="s">
        <v>6</v>
      </c>
      <c r="B32" s="40">
        <f t="shared" si="14"/>
        <v>1</v>
      </c>
      <c r="C32" s="40">
        <v>-4</v>
      </c>
      <c r="D32" s="68">
        <f t="shared" si="2"/>
        <v>-0.8</v>
      </c>
      <c r="E32" s="40">
        <f t="shared" si="15"/>
        <v>6</v>
      </c>
      <c r="F32" s="68">
        <f t="shared" si="3"/>
        <v>-1.2</v>
      </c>
      <c r="G32" s="40">
        <f t="shared" si="16"/>
        <v>1</v>
      </c>
      <c r="H32" s="40">
        <v>4</v>
      </c>
      <c r="I32" s="40">
        <v>36</v>
      </c>
      <c r="J32" s="40">
        <v>3</v>
      </c>
      <c r="K32" s="40">
        <v>39</v>
      </c>
      <c r="L32" s="48">
        <f t="shared" si="17"/>
        <v>3.3694211224038888</v>
      </c>
      <c r="M32" s="56">
        <v>13.477684489615555</v>
      </c>
      <c r="N32" s="56">
        <v>10.108263367211666</v>
      </c>
      <c r="O32" s="40">
        <f t="shared" si="18"/>
        <v>0</v>
      </c>
      <c r="P32" s="40">
        <f t="shared" si="19"/>
        <v>18</v>
      </c>
      <c r="Q32" s="41">
        <v>164</v>
      </c>
      <c r="R32" s="41">
        <v>3</v>
      </c>
      <c r="S32" s="41">
        <v>15</v>
      </c>
      <c r="T32" s="41">
        <f t="shared" si="20"/>
        <v>18</v>
      </c>
      <c r="U32" s="41">
        <v>155</v>
      </c>
      <c r="V32" s="41">
        <v>3</v>
      </c>
      <c r="W32" s="41">
        <v>15</v>
      </c>
      <c r="X32" s="52">
        <v>0</v>
      </c>
    </row>
    <row r="33" spans="1:24" ht="18.75" customHeight="1" x14ac:dyDescent="0.15">
      <c r="A33" s="3" t="s">
        <v>5</v>
      </c>
      <c r="B33" s="42">
        <f t="shared" si="14"/>
        <v>-29</v>
      </c>
      <c r="C33" s="42">
        <v>-4</v>
      </c>
      <c r="D33" s="69">
        <f t="shared" si="2"/>
        <v>0.15999999999999992</v>
      </c>
      <c r="E33" s="42">
        <f t="shared" si="15"/>
        <v>-309</v>
      </c>
      <c r="F33" s="69">
        <f t="shared" si="3"/>
        <v>-1.1035714285714286</v>
      </c>
      <c r="G33" s="42">
        <f t="shared" si="16"/>
        <v>-16</v>
      </c>
      <c r="H33" s="42">
        <v>8</v>
      </c>
      <c r="I33" s="42">
        <v>79</v>
      </c>
      <c r="J33" s="42">
        <v>24</v>
      </c>
      <c r="K33" s="42">
        <v>311</v>
      </c>
      <c r="L33" s="49">
        <f t="shared" si="17"/>
        <v>-12.286388670338315</v>
      </c>
      <c r="M33" s="58">
        <v>6.1431943351691585</v>
      </c>
      <c r="N33" s="58">
        <v>18.429583005507475</v>
      </c>
      <c r="O33" s="42">
        <f t="shared" si="18"/>
        <v>-13</v>
      </c>
      <c r="P33" s="42">
        <f t="shared" si="19"/>
        <v>23</v>
      </c>
      <c r="Q33" s="42">
        <v>363</v>
      </c>
      <c r="R33" s="42">
        <v>8</v>
      </c>
      <c r="S33" s="42">
        <v>15</v>
      </c>
      <c r="T33" s="42">
        <f t="shared" si="20"/>
        <v>36</v>
      </c>
      <c r="U33" s="42">
        <v>440</v>
      </c>
      <c r="V33" s="42">
        <v>14</v>
      </c>
      <c r="W33" s="42">
        <v>22</v>
      </c>
      <c r="X33" s="49">
        <v>-9.9826907946498835</v>
      </c>
    </row>
    <row r="34" spans="1:24" ht="18.75" customHeight="1" x14ac:dyDescent="0.15">
      <c r="A34" s="3" t="s">
        <v>4</v>
      </c>
      <c r="B34" s="42">
        <f t="shared" si="14"/>
        <v>-10</v>
      </c>
      <c r="C34" s="42">
        <v>-14</v>
      </c>
      <c r="D34" s="69">
        <f t="shared" si="2"/>
        <v>-3.5</v>
      </c>
      <c r="E34" s="42">
        <f t="shared" si="15"/>
        <v>-162</v>
      </c>
      <c r="F34" s="69">
        <f t="shared" si="3"/>
        <v>-1.0657894736842106</v>
      </c>
      <c r="G34" s="42">
        <f t="shared" si="16"/>
        <v>-4</v>
      </c>
      <c r="H34" s="42">
        <v>9</v>
      </c>
      <c r="I34" s="42">
        <v>47</v>
      </c>
      <c r="J34" s="42">
        <v>13</v>
      </c>
      <c r="K34" s="42">
        <v>133</v>
      </c>
      <c r="L34" s="49">
        <f t="shared" si="17"/>
        <v>-4.5845846472782181</v>
      </c>
      <c r="M34" s="58">
        <v>10.315315456375986</v>
      </c>
      <c r="N34" s="58">
        <v>14.899900103654204</v>
      </c>
      <c r="O34" s="42">
        <f>P34-T34</f>
        <v>-6</v>
      </c>
      <c r="P34" s="42">
        <f t="shared" si="19"/>
        <v>11</v>
      </c>
      <c r="Q34" s="42">
        <v>208</v>
      </c>
      <c r="R34" s="42">
        <v>0</v>
      </c>
      <c r="S34" s="42">
        <v>11</v>
      </c>
      <c r="T34" s="42">
        <f t="shared" si="20"/>
        <v>17</v>
      </c>
      <c r="U34" s="42">
        <v>284</v>
      </c>
      <c r="V34" s="42">
        <v>5</v>
      </c>
      <c r="W34" s="42">
        <v>12</v>
      </c>
      <c r="X34" s="49">
        <v>-6.8768769709173228</v>
      </c>
    </row>
    <row r="35" spans="1:24" ht="18.75" customHeight="1" x14ac:dyDescent="0.15">
      <c r="A35" s="1" t="s">
        <v>3</v>
      </c>
      <c r="B35" s="43">
        <f t="shared" si="14"/>
        <v>0</v>
      </c>
      <c r="C35" s="43">
        <v>11</v>
      </c>
      <c r="D35" s="70">
        <f t="shared" si="2"/>
        <v>-1</v>
      </c>
      <c r="E35" s="43">
        <f t="shared" si="15"/>
        <v>-111</v>
      </c>
      <c r="F35" s="70">
        <f t="shared" si="3"/>
        <v>-1</v>
      </c>
      <c r="G35" s="43">
        <f t="shared" si="16"/>
        <v>-6</v>
      </c>
      <c r="H35" s="43">
        <v>6</v>
      </c>
      <c r="I35" s="43">
        <v>70</v>
      </c>
      <c r="J35" s="43">
        <v>12</v>
      </c>
      <c r="K35" s="44">
        <v>156</v>
      </c>
      <c r="L35" s="50">
        <f t="shared" si="17"/>
        <v>-6.7215779179636934</v>
      </c>
      <c r="M35" s="57">
        <v>6.7215779179636934</v>
      </c>
      <c r="N35" s="57">
        <v>13.443155835927387</v>
      </c>
      <c r="O35" s="44">
        <f t="shared" si="18"/>
        <v>6</v>
      </c>
      <c r="P35" s="44">
        <f t="shared" si="19"/>
        <v>22</v>
      </c>
      <c r="Q35" s="47">
        <v>290</v>
      </c>
      <c r="R35" s="47">
        <v>13</v>
      </c>
      <c r="S35" s="47">
        <v>9</v>
      </c>
      <c r="T35" s="47">
        <f t="shared" si="20"/>
        <v>16</v>
      </c>
      <c r="U35" s="47">
        <v>315</v>
      </c>
      <c r="V35" s="47">
        <v>6</v>
      </c>
      <c r="W35" s="47">
        <v>10</v>
      </c>
      <c r="X35" s="54">
        <v>6.7215779179636925</v>
      </c>
    </row>
    <row r="36" spans="1:24" ht="18.75" customHeight="1" x14ac:dyDescent="0.15">
      <c r="A36" s="5" t="s">
        <v>2</v>
      </c>
      <c r="B36" s="40">
        <f t="shared" si="14"/>
        <v>-7</v>
      </c>
      <c r="C36" s="40">
        <v>-2</v>
      </c>
      <c r="D36" s="68">
        <f t="shared" si="2"/>
        <v>0.39999999999999991</v>
      </c>
      <c r="E36" s="40">
        <f t="shared" si="15"/>
        <v>-110</v>
      </c>
      <c r="F36" s="68">
        <f t="shared" si="3"/>
        <v>-1.0679611650485437</v>
      </c>
      <c r="G36" s="40">
        <f t="shared" si="16"/>
        <v>-9</v>
      </c>
      <c r="H36" s="40">
        <v>1</v>
      </c>
      <c r="I36" s="40">
        <v>14</v>
      </c>
      <c r="J36" s="40">
        <v>10</v>
      </c>
      <c r="K36" s="40">
        <v>111</v>
      </c>
      <c r="L36" s="48">
        <f t="shared" si="17"/>
        <v>-26.075598654264791</v>
      </c>
      <c r="M36" s="56">
        <v>2.8972887393627547</v>
      </c>
      <c r="N36" s="56">
        <v>28.972887393627545</v>
      </c>
      <c r="O36" s="40">
        <f t="shared" si="18"/>
        <v>2</v>
      </c>
      <c r="P36" s="40">
        <f t="shared" si="19"/>
        <v>10</v>
      </c>
      <c r="Q36" s="40">
        <v>101</v>
      </c>
      <c r="R36" s="40">
        <v>5</v>
      </c>
      <c r="S36" s="40">
        <v>5</v>
      </c>
      <c r="T36" s="40">
        <f t="shared" si="20"/>
        <v>8</v>
      </c>
      <c r="U36" s="40">
        <v>114</v>
      </c>
      <c r="V36" s="40">
        <v>3</v>
      </c>
      <c r="W36" s="40">
        <v>5</v>
      </c>
      <c r="X36" s="48">
        <v>5.7945774787255075</v>
      </c>
    </row>
    <row r="37" spans="1:24" ht="18.75" customHeight="1" x14ac:dyDescent="0.15">
      <c r="A37" s="3" t="s">
        <v>1</v>
      </c>
      <c r="B37" s="42">
        <f t="shared" si="14"/>
        <v>-9</v>
      </c>
      <c r="C37" s="42">
        <v>-5</v>
      </c>
      <c r="D37" s="69">
        <f t="shared" si="2"/>
        <v>1.25</v>
      </c>
      <c r="E37" s="42">
        <f t="shared" si="15"/>
        <v>-71</v>
      </c>
      <c r="F37" s="69">
        <f t="shared" si="3"/>
        <v>-1.1451612903225807</v>
      </c>
      <c r="G37" s="42">
        <f t="shared" si="16"/>
        <v>-6</v>
      </c>
      <c r="H37" s="42">
        <v>1</v>
      </c>
      <c r="I37" s="42">
        <v>7</v>
      </c>
      <c r="J37" s="42">
        <v>7</v>
      </c>
      <c r="K37" s="42">
        <v>59</v>
      </c>
      <c r="L37" s="49">
        <f t="shared" si="17"/>
        <v>-25.049048683670211</v>
      </c>
      <c r="M37" s="58">
        <v>4.1748414472783679</v>
      </c>
      <c r="N37" s="58">
        <v>29.223890130948579</v>
      </c>
      <c r="O37" s="42">
        <f>P37-T37</f>
        <v>-3</v>
      </c>
      <c r="P37" s="41">
        <f t="shared" si="19"/>
        <v>4</v>
      </c>
      <c r="Q37" s="42">
        <v>77</v>
      </c>
      <c r="R37" s="42">
        <v>1</v>
      </c>
      <c r="S37" s="42">
        <v>3</v>
      </c>
      <c r="T37" s="42">
        <f t="shared" si="20"/>
        <v>7</v>
      </c>
      <c r="U37" s="42">
        <v>96</v>
      </c>
      <c r="V37" s="42">
        <v>1</v>
      </c>
      <c r="W37" s="42">
        <v>6</v>
      </c>
      <c r="X37" s="49">
        <v>-12.524524341835107</v>
      </c>
    </row>
    <row r="38" spans="1:24" ht="18.75" customHeight="1" x14ac:dyDescent="0.15">
      <c r="A38" s="1" t="s">
        <v>0</v>
      </c>
      <c r="B38" s="43">
        <f t="shared" si="14"/>
        <v>-2</v>
      </c>
      <c r="C38" s="43">
        <v>8</v>
      </c>
      <c r="D38" s="70">
        <f t="shared" si="2"/>
        <v>-0.8</v>
      </c>
      <c r="E38" s="43">
        <f t="shared" si="15"/>
        <v>-83</v>
      </c>
      <c r="F38" s="70">
        <f t="shared" si="3"/>
        <v>-1.0246913580246915</v>
      </c>
      <c r="G38" s="43">
        <f t="shared" si="16"/>
        <v>-3</v>
      </c>
      <c r="H38" s="43">
        <v>1</v>
      </c>
      <c r="I38" s="43">
        <v>10</v>
      </c>
      <c r="J38" s="43">
        <v>4</v>
      </c>
      <c r="K38" s="44">
        <v>51</v>
      </c>
      <c r="L38" s="50">
        <f t="shared" si="17"/>
        <v>-13.493087557603687</v>
      </c>
      <c r="M38" s="57">
        <v>4.4976958525345623</v>
      </c>
      <c r="N38" s="57">
        <v>17.990783410138249</v>
      </c>
      <c r="O38" s="44">
        <f t="shared" si="18"/>
        <v>1</v>
      </c>
      <c r="P38" s="43">
        <f t="shared" si="19"/>
        <v>7</v>
      </c>
      <c r="Q38" s="43">
        <v>49</v>
      </c>
      <c r="R38" s="43">
        <v>4</v>
      </c>
      <c r="S38" s="43">
        <v>3</v>
      </c>
      <c r="T38" s="43">
        <f t="shared" si="20"/>
        <v>6</v>
      </c>
      <c r="U38" s="43">
        <v>91</v>
      </c>
      <c r="V38" s="43">
        <v>4</v>
      </c>
      <c r="W38" s="43">
        <v>2</v>
      </c>
      <c r="X38" s="53">
        <v>4.4976958525345552</v>
      </c>
    </row>
    <row r="39" spans="1:24" x14ac:dyDescent="0.15">
      <c r="A39" s="60" t="s">
        <v>59</v>
      </c>
      <c r="F39" s="72"/>
    </row>
    <row r="40" spans="1:24" x14ac:dyDescent="0.15">
      <c r="A40" s="60" t="s">
        <v>60</v>
      </c>
    </row>
    <row r="41" spans="1:24" x14ac:dyDescent="0.15">
      <c r="A41" s="60" t="s">
        <v>61</v>
      </c>
    </row>
  </sheetData>
  <mergeCells count="19">
    <mergeCell ref="L7:L8"/>
    <mergeCell ref="T6:W6"/>
    <mergeCell ref="X7:X8"/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0" zoomScaleNormal="100" zoomScaleSheetLayoutView="80" workbookViewId="0">
      <selection activeCell="A2" sqref="A2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74" t="s">
        <v>39</v>
      </c>
      <c r="B5" s="86" t="s">
        <v>42</v>
      </c>
      <c r="C5" s="87"/>
      <c r="D5" s="88"/>
      <c r="E5" s="80" t="s">
        <v>41</v>
      </c>
      <c r="F5" s="81"/>
      <c r="G5" s="81"/>
      <c r="H5" s="81"/>
      <c r="I5" s="81"/>
      <c r="J5" s="81"/>
      <c r="K5" s="81"/>
      <c r="L5" s="82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75"/>
      <c r="B6" s="25"/>
      <c r="C6" s="77" t="s">
        <v>38</v>
      </c>
      <c r="D6" s="77" t="s">
        <v>37</v>
      </c>
      <c r="E6" s="25"/>
      <c r="F6" s="25"/>
      <c r="G6" s="85" t="s">
        <v>53</v>
      </c>
      <c r="H6" s="33"/>
      <c r="I6" s="85" t="s">
        <v>53</v>
      </c>
      <c r="J6" s="86" t="s">
        <v>48</v>
      </c>
      <c r="K6" s="87"/>
      <c r="L6" s="88"/>
      <c r="M6" s="27"/>
      <c r="N6" s="80" t="s">
        <v>36</v>
      </c>
      <c r="O6" s="81"/>
      <c r="P6" s="81"/>
      <c r="Q6" s="82"/>
      <c r="R6" s="80" t="s">
        <v>35</v>
      </c>
      <c r="S6" s="81"/>
      <c r="T6" s="81"/>
      <c r="U6" s="82"/>
      <c r="V6" s="26" t="s">
        <v>48</v>
      </c>
    </row>
    <row r="7" spans="1:22" ht="13.5" customHeight="1" x14ac:dyDescent="0.15">
      <c r="A7" s="75"/>
      <c r="B7" s="23" t="s">
        <v>43</v>
      </c>
      <c r="C7" s="78"/>
      <c r="D7" s="78"/>
      <c r="E7" s="11" t="s">
        <v>32</v>
      </c>
      <c r="F7" s="23" t="s">
        <v>34</v>
      </c>
      <c r="G7" s="83"/>
      <c r="H7" s="28" t="s">
        <v>33</v>
      </c>
      <c r="I7" s="83"/>
      <c r="J7" s="85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85" t="s">
        <v>53</v>
      </c>
      <c r="P7" s="85" t="s">
        <v>31</v>
      </c>
      <c r="Q7" s="32" t="s">
        <v>30</v>
      </c>
      <c r="R7" s="28" t="s">
        <v>32</v>
      </c>
      <c r="S7" s="85" t="s">
        <v>53</v>
      </c>
      <c r="T7" s="83" t="s">
        <v>31</v>
      </c>
      <c r="U7" s="30" t="s">
        <v>49</v>
      </c>
      <c r="V7" s="85" t="s">
        <v>50</v>
      </c>
    </row>
    <row r="8" spans="1:22" x14ac:dyDescent="0.15">
      <c r="A8" s="76"/>
      <c r="B8" s="24"/>
      <c r="C8" s="79"/>
      <c r="D8" s="79"/>
      <c r="E8" s="11"/>
      <c r="F8" s="24"/>
      <c r="G8" s="84"/>
      <c r="H8" s="29"/>
      <c r="I8" s="84"/>
      <c r="J8" s="84"/>
      <c r="K8" s="29"/>
      <c r="L8" s="29"/>
      <c r="M8" s="29"/>
      <c r="N8" s="29"/>
      <c r="O8" s="84"/>
      <c r="P8" s="84"/>
      <c r="Q8" s="31"/>
      <c r="R8" s="29"/>
      <c r="S8" s="84"/>
      <c r="T8" s="84"/>
      <c r="U8" s="31"/>
      <c r="V8" s="84"/>
    </row>
    <row r="9" spans="1:22" ht="15" customHeight="1" x14ac:dyDescent="0.15">
      <c r="A9" s="8" t="s">
        <v>29</v>
      </c>
      <c r="B9" s="34">
        <f t="shared" ref="B9:H9" si="0">B10+B11</f>
        <v>-115</v>
      </c>
      <c r="C9" s="34">
        <f t="shared" si="0"/>
        <v>29</v>
      </c>
      <c r="D9" s="34">
        <f t="shared" si="0"/>
        <v>-2045</v>
      </c>
      <c r="E9" s="34">
        <f t="shared" si="0"/>
        <v>-139</v>
      </c>
      <c r="F9" s="34">
        <f t="shared" si="0"/>
        <v>158</v>
      </c>
      <c r="G9" s="34">
        <f t="shared" si="0"/>
        <v>1971</v>
      </c>
      <c r="H9" s="34">
        <f t="shared" si="0"/>
        <v>297</v>
      </c>
      <c r="I9" s="34">
        <f>I10+I11</f>
        <v>3511</v>
      </c>
      <c r="J9" s="51">
        <f>K9-L9</f>
        <v>-6.2271023263687555</v>
      </c>
      <c r="K9" s="51">
        <v>7.0782889752968599</v>
      </c>
      <c r="L9" s="51">
        <v>13.305391301665615</v>
      </c>
      <c r="M9" s="34">
        <f t="shared" ref="M9:U9" si="1">M10+M11</f>
        <v>24</v>
      </c>
      <c r="N9" s="34">
        <f t="shared" si="1"/>
        <v>508</v>
      </c>
      <c r="O9" s="34">
        <f t="shared" si="1"/>
        <v>8121</v>
      </c>
      <c r="P9" s="34">
        <f t="shared" si="1"/>
        <v>305</v>
      </c>
      <c r="Q9" s="34">
        <f t="shared" si="1"/>
        <v>203</v>
      </c>
      <c r="R9" s="34">
        <f>R10+R11</f>
        <v>484</v>
      </c>
      <c r="S9" s="34">
        <f t="shared" si="1"/>
        <v>8626</v>
      </c>
      <c r="T9" s="34">
        <f t="shared" si="1"/>
        <v>281</v>
      </c>
      <c r="U9" s="34">
        <f t="shared" si="1"/>
        <v>203</v>
      </c>
      <c r="V9" s="51">
        <v>1.0751831354881283</v>
      </c>
    </row>
    <row r="10" spans="1:22" ht="15" customHeight="1" x14ac:dyDescent="0.15">
      <c r="A10" s="6" t="s">
        <v>28</v>
      </c>
      <c r="B10" s="35">
        <f t="shared" ref="B10:I10" si="2">B20+B21+B22+B23</f>
        <v>-35</v>
      </c>
      <c r="C10" s="35">
        <f t="shared" si="2"/>
        <v>70</v>
      </c>
      <c r="D10" s="35">
        <f t="shared" si="2"/>
        <v>-1051</v>
      </c>
      <c r="E10" s="35">
        <f t="shared" si="2"/>
        <v>-82</v>
      </c>
      <c r="F10" s="35">
        <f t="shared" si="2"/>
        <v>122</v>
      </c>
      <c r="G10" s="35">
        <f t="shared" si="2"/>
        <v>1540</v>
      </c>
      <c r="H10" s="35">
        <f t="shared" si="2"/>
        <v>204</v>
      </c>
      <c r="I10" s="35">
        <f t="shared" si="2"/>
        <v>2433</v>
      </c>
      <c r="J10" s="48">
        <f t="shared" ref="J10:J38" si="3">K10-L10</f>
        <v>-4.8748176328969306</v>
      </c>
      <c r="K10" s="48">
        <v>7.2527774538222625</v>
      </c>
      <c r="L10" s="48">
        <v>12.127595086719193</v>
      </c>
      <c r="M10" s="35">
        <f t="shared" ref="M10:U10" si="4">M20+M21+M22+M23</f>
        <v>47</v>
      </c>
      <c r="N10" s="35">
        <f t="shared" si="4"/>
        <v>398</v>
      </c>
      <c r="O10" s="35">
        <f t="shared" si="4"/>
        <v>6421</v>
      </c>
      <c r="P10" s="35">
        <f t="shared" si="4"/>
        <v>257</v>
      </c>
      <c r="Q10" s="35">
        <f t="shared" si="4"/>
        <v>141</v>
      </c>
      <c r="R10" s="35">
        <f t="shared" si="4"/>
        <v>351</v>
      </c>
      <c r="S10" s="35">
        <f t="shared" si="4"/>
        <v>6579</v>
      </c>
      <c r="T10" s="35">
        <f t="shared" si="4"/>
        <v>233</v>
      </c>
      <c r="U10" s="35">
        <f t="shared" si="4"/>
        <v>118</v>
      </c>
      <c r="V10" s="48">
        <v>2.7941027895872637</v>
      </c>
    </row>
    <row r="11" spans="1:22" ht="15" customHeight="1" x14ac:dyDescent="0.15">
      <c r="A11" s="2" t="s">
        <v>27</v>
      </c>
      <c r="B11" s="36">
        <f t="shared" ref="B11:I11" si="5">B12+B13+B14+B15+B16</f>
        <v>-80</v>
      </c>
      <c r="C11" s="36">
        <f t="shared" si="5"/>
        <v>-41</v>
      </c>
      <c r="D11" s="36">
        <f t="shared" si="5"/>
        <v>-994</v>
      </c>
      <c r="E11" s="36">
        <f t="shared" si="5"/>
        <v>-57</v>
      </c>
      <c r="F11" s="36">
        <f t="shared" si="5"/>
        <v>36</v>
      </c>
      <c r="G11" s="36">
        <f t="shared" si="5"/>
        <v>431</v>
      </c>
      <c r="H11" s="36">
        <f t="shared" si="5"/>
        <v>93</v>
      </c>
      <c r="I11" s="36">
        <f t="shared" si="5"/>
        <v>1078</v>
      </c>
      <c r="J11" s="53">
        <f t="shared" si="3"/>
        <v>-10.36243693601287</v>
      </c>
      <c r="K11" s="53">
        <v>6.5446970122186556</v>
      </c>
      <c r="L11" s="53">
        <v>16.907133948231525</v>
      </c>
      <c r="M11" s="36">
        <f t="shared" ref="M11:U11" si="6">M12+M13+M14+M15+M16</f>
        <v>-23</v>
      </c>
      <c r="N11" s="36">
        <f t="shared" si="6"/>
        <v>110</v>
      </c>
      <c r="O11" s="36">
        <f t="shared" si="6"/>
        <v>1700</v>
      </c>
      <c r="P11" s="36">
        <f t="shared" si="6"/>
        <v>48</v>
      </c>
      <c r="Q11" s="36">
        <f t="shared" si="6"/>
        <v>62</v>
      </c>
      <c r="R11" s="36">
        <f t="shared" si="6"/>
        <v>133</v>
      </c>
      <c r="S11" s="36">
        <f t="shared" si="6"/>
        <v>2047</v>
      </c>
      <c r="T11" s="36">
        <f t="shared" si="6"/>
        <v>48</v>
      </c>
      <c r="U11" s="36">
        <f t="shared" si="6"/>
        <v>85</v>
      </c>
      <c r="V11" s="53">
        <v>-4.181334202250806</v>
      </c>
    </row>
    <row r="12" spans="1:22" ht="15" customHeight="1" x14ac:dyDescent="0.15">
      <c r="A12" s="6" t="s">
        <v>26</v>
      </c>
      <c r="B12" s="35">
        <f t="shared" ref="B12:I12" si="7">B24</f>
        <v>-2</v>
      </c>
      <c r="C12" s="35">
        <f t="shared" si="7"/>
        <v>-6</v>
      </c>
      <c r="D12" s="35">
        <f t="shared" si="7"/>
        <v>-69</v>
      </c>
      <c r="E12" s="35">
        <f t="shared" si="7"/>
        <v>-1</v>
      </c>
      <c r="F12" s="35">
        <f t="shared" si="7"/>
        <v>4</v>
      </c>
      <c r="G12" s="35">
        <f t="shared" si="7"/>
        <v>40</v>
      </c>
      <c r="H12" s="35">
        <f t="shared" si="7"/>
        <v>5</v>
      </c>
      <c r="I12" s="35">
        <f t="shared" si="7"/>
        <v>91</v>
      </c>
      <c r="J12" s="48">
        <f t="shared" si="3"/>
        <v>-2.3045972307052942</v>
      </c>
      <c r="K12" s="48">
        <v>9.2183889228211804</v>
      </c>
      <c r="L12" s="48">
        <v>11.522986153526475</v>
      </c>
      <c r="M12" s="35">
        <f t="shared" ref="M12:U12" si="8">M24</f>
        <v>-1</v>
      </c>
      <c r="N12" s="35">
        <f t="shared" si="8"/>
        <v>9</v>
      </c>
      <c r="O12" s="35">
        <f t="shared" si="8"/>
        <v>140</v>
      </c>
      <c r="P12" s="35">
        <f t="shared" si="8"/>
        <v>5</v>
      </c>
      <c r="Q12" s="35">
        <f t="shared" si="8"/>
        <v>4</v>
      </c>
      <c r="R12" s="35">
        <f t="shared" si="8"/>
        <v>10</v>
      </c>
      <c r="S12" s="35">
        <f t="shared" si="8"/>
        <v>158</v>
      </c>
      <c r="T12" s="35">
        <f t="shared" si="8"/>
        <v>3</v>
      </c>
      <c r="U12" s="35">
        <f t="shared" si="8"/>
        <v>7</v>
      </c>
      <c r="V12" s="48">
        <v>-2.3045972307052907</v>
      </c>
    </row>
    <row r="13" spans="1:22" ht="15" customHeight="1" x14ac:dyDescent="0.15">
      <c r="A13" s="4" t="s">
        <v>25</v>
      </c>
      <c r="B13" s="37">
        <f t="shared" ref="B13:I13" si="9">B25+B26+B27</f>
        <v>-31</v>
      </c>
      <c r="C13" s="37">
        <f t="shared" si="9"/>
        <v>-22</v>
      </c>
      <c r="D13" s="37">
        <f t="shared" si="9"/>
        <v>-231</v>
      </c>
      <c r="E13" s="37">
        <f t="shared" si="9"/>
        <v>-17</v>
      </c>
      <c r="F13" s="37">
        <f t="shared" si="9"/>
        <v>3</v>
      </c>
      <c r="G13" s="37">
        <f t="shared" si="9"/>
        <v>69</v>
      </c>
      <c r="H13" s="37">
        <f t="shared" si="9"/>
        <v>20</v>
      </c>
      <c r="I13" s="37">
        <f t="shared" si="9"/>
        <v>200</v>
      </c>
      <c r="J13" s="49">
        <f t="shared" si="3"/>
        <v>-17.039619443021891</v>
      </c>
      <c r="K13" s="49">
        <v>3.0069916664156278</v>
      </c>
      <c r="L13" s="49">
        <v>20.046611109437517</v>
      </c>
      <c r="M13" s="37">
        <f t="shared" ref="M13:U13" si="10">M25+M26+M27</f>
        <v>-14</v>
      </c>
      <c r="N13" s="37">
        <f t="shared" si="10"/>
        <v>12</v>
      </c>
      <c r="O13" s="37">
        <f t="shared" si="10"/>
        <v>281</v>
      </c>
      <c r="P13" s="37">
        <f t="shared" si="10"/>
        <v>7</v>
      </c>
      <c r="Q13" s="37">
        <f t="shared" si="10"/>
        <v>5</v>
      </c>
      <c r="R13" s="37">
        <f t="shared" si="10"/>
        <v>26</v>
      </c>
      <c r="S13" s="37">
        <f t="shared" si="10"/>
        <v>381</v>
      </c>
      <c r="T13" s="37">
        <f t="shared" si="10"/>
        <v>5</v>
      </c>
      <c r="U13" s="37">
        <f t="shared" si="10"/>
        <v>21</v>
      </c>
      <c r="V13" s="49">
        <v>-14.032627776606265</v>
      </c>
    </row>
    <row r="14" spans="1:22" ht="15" customHeight="1" x14ac:dyDescent="0.15">
      <c r="A14" s="4" t="s">
        <v>24</v>
      </c>
      <c r="B14" s="37">
        <f t="shared" ref="B14:I14" si="11">B28+B29+B30+B31</f>
        <v>-29</v>
      </c>
      <c r="C14" s="37">
        <f t="shared" si="11"/>
        <v>-15</v>
      </c>
      <c r="D14" s="37">
        <f t="shared" si="11"/>
        <v>-315</v>
      </c>
      <c r="E14" s="37">
        <f t="shared" si="11"/>
        <v>-20</v>
      </c>
      <c r="F14" s="37">
        <f t="shared" si="11"/>
        <v>12</v>
      </c>
      <c r="G14" s="37">
        <f t="shared" si="11"/>
        <v>176</v>
      </c>
      <c r="H14" s="37">
        <f t="shared" si="11"/>
        <v>32</v>
      </c>
      <c r="I14" s="37">
        <f t="shared" si="11"/>
        <v>371</v>
      </c>
      <c r="J14" s="49">
        <f t="shared" si="3"/>
        <v>-9.5344033052598114</v>
      </c>
      <c r="K14" s="49">
        <v>5.7206419831558879</v>
      </c>
      <c r="L14" s="49">
        <v>15.255045288415699</v>
      </c>
      <c r="M14" s="37">
        <f t="shared" ref="M14:U14" si="12">M28+M29+M30+M31</f>
        <v>-9</v>
      </c>
      <c r="N14" s="37">
        <f t="shared" si="12"/>
        <v>39</v>
      </c>
      <c r="O14" s="37">
        <f t="shared" si="12"/>
        <v>645</v>
      </c>
      <c r="P14" s="37">
        <f t="shared" si="12"/>
        <v>14</v>
      </c>
      <c r="Q14" s="37">
        <f t="shared" si="12"/>
        <v>25</v>
      </c>
      <c r="R14" s="37">
        <f t="shared" si="12"/>
        <v>48</v>
      </c>
      <c r="S14" s="37">
        <f t="shared" si="12"/>
        <v>765</v>
      </c>
      <c r="T14" s="37">
        <f t="shared" si="12"/>
        <v>22</v>
      </c>
      <c r="U14" s="37">
        <f t="shared" si="12"/>
        <v>26</v>
      </c>
      <c r="V14" s="49">
        <v>-4.2904814873669181</v>
      </c>
    </row>
    <row r="15" spans="1:22" ht="15" customHeight="1" x14ac:dyDescent="0.15">
      <c r="A15" s="4" t="s">
        <v>23</v>
      </c>
      <c r="B15" s="37">
        <f t="shared" ref="B15:I15" si="13">B32+B33+B34+B35</f>
        <v>-16</v>
      </c>
      <c r="C15" s="37">
        <f t="shared" si="13"/>
        <v>-3</v>
      </c>
      <c r="D15" s="37">
        <f t="shared" si="13"/>
        <v>-251</v>
      </c>
      <c r="E15" s="37">
        <f t="shared" si="13"/>
        <v>-12</v>
      </c>
      <c r="F15" s="37">
        <f t="shared" si="13"/>
        <v>14</v>
      </c>
      <c r="G15" s="37">
        <f t="shared" si="13"/>
        <v>131</v>
      </c>
      <c r="H15" s="37">
        <f t="shared" si="13"/>
        <v>26</v>
      </c>
      <c r="I15" s="37">
        <f t="shared" si="13"/>
        <v>300</v>
      </c>
      <c r="J15" s="49">
        <f t="shared" si="3"/>
        <v>-7.5180376415409285</v>
      </c>
      <c r="K15" s="49">
        <v>8.7710439151310773</v>
      </c>
      <c r="L15" s="49">
        <v>16.289081556672006</v>
      </c>
      <c r="M15" s="37">
        <f t="shared" ref="M15:U15" si="14">M32+M33+M34+M35</f>
        <v>-4</v>
      </c>
      <c r="N15" s="37">
        <f t="shared" si="14"/>
        <v>34</v>
      </c>
      <c r="O15" s="37">
        <f t="shared" si="14"/>
        <v>507</v>
      </c>
      <c r="P15" s="37">
        <f t="shared" si="14"/>
        <v>14</v>
      </c>
      <c r="Q15" s="37">
        <f t="shared" si="14"/>
        <v>20</v>
      </c>
      <c r="R15" s="37">
        <f t="shared" si="14"/>
        <v>38</v>
      </c>
      <c r="S15" s="37">
        <f t="shared" si="14"/>
        <v>589</v>
      </c>
      <c r="T15" s="37">
        <f t="shared" si="14"/>
        <v>14</v>
      </c>
      <c r="U15" s="37">
        <f t="shared" si="14"/>
        <v>24</v>
      </c>
      <c r="V15" s="49">
        <v>-2.5060125471803083</v>
      </c>
    </row>
    <row r="16" spans="1:22" ht="15" customHeight="1" x14ac:dyDescent="0.15">
      <c r="A16" s="2" t="s">
        <v>22</v>
      </c>
      <c r="B16" s="36">
        <f t="shared" ref="B16:I16" si="15">B36+B37+B38</f>
        <v>-2</v>
      </c>
      <c r="C16" s="36">
        <f t="shared" si="15"/>
        <v>5</v>
      </c>
      <c r="D16" s="36">
        <f t="shared" si="15"/>
        <v>-128</v>
      </c>
      <c r="E16" s="36">
        <f t="shared" si="15"/>
        <v>-7</v>
      </c>
      <c r="F16" s="36">
        <f t="shared" si="15"/>
        <v>3</v>
      </c>
      <c r="G16" s="36">
        <f t="shared" si="15"/>
        <v>15</v>
      </c>
      <c r="H16" s="36">
        <f t="shared" si="15"/>
        <v>10</v>
      </c>
      <c r="I16" s="36">
        <f t="shared" si="15"/>
        <v>116</v>
      </c>
      <c r="J16" s="53">
        <f t="shared" si="3"/>
        <v>-18.655792616325638</v>
      </c>
      <c r="K16" s="53">
        <v>7.9953396927109885</v>
      </c>
      <c r="L16" s="53">
        <v>26.651132309036626</v>
      </c>
      <c r="M16" s="36">
        <f t="shared" ref="M16:U16" si="16">M36+M37+M38</f>
        <v>5</v>
      </c>
      <c r="N16" s="36">
        <f t="shared" si="16"/>
        <v>16</v>
      </c>
      <c r="O16" s="36">
        <f t="shared" si="16"/>
        <v>127</v>
      </c>
      <c r="P16" s="36">
        <f t="shared" si="16"/>
        <v>8</v>
      </c>
      <c r="Q16" s="36">
        <f t="shared" si="16"/>
        <v>8</v>
      </c>
      <c r="R16" s="36">
        <f t="shared" si="16"/>
        <v>11</v>
      </c>
      <c r="S16" s="36">
        <f t="shared" si="16"/>
        <v>154</v>
      </c>
      <c r="T16" s="36">
        <f t="shared" si="16"/>
        <v>4</v>
      </c>
      <c r="U16" s="36">
        <f t="shared" si="16"/>
        <v>7</v>
      </c>
      <c r="V16" s="53">
        <v>13.325566154518313</v>
      </c>
    </row>
    <row r="17" spans="1:22" ht="15" customHeight="1" x14ac:dyDescent="0.15">
      <c r="A17" s="6" t="s">
        <v>21</v>
      </c>
      <c r="B17" s="35">
        <f t="shared" ref="B17:I17" si="17">B12+B13+B20</f>
        <v>-51</v>
      </c>
      <c r="C17" s="35">
        <f t="shared" si="17"/>
        <v>-27</v>
      </c>
      <c r="D17" s="35">
        <f t="shared" si="17"/>
        <v>-797</v>
      </c>
      <c r="E17" s="35">
        <f t="shared" si="17"/>
        <v>-50</v>
      </c>
      <c r="F17" s="35">
        <f t="shared" si="17"/>
        <v>70</v>
      </c>
      <c r="G17" s="35">
        <f t="shared" si="17"/>
        <v>802</v>
      </c>
      <c r="H17" s="35">
        <f t="shared" si="17"/>
        <v>120</v>
      </c>
      <c r="I17" s="35">
        <f t="shared" si="17"/>
        <v>1346</v>
      </c>
      <c r="J17" s="48">
        <f t="shared" si="3"/>
        <v>-5.4572586311167512</v>
      </c>
      <c r="K17" s="48">
        <v>7.6401620835634532</v>
      </c>
      <c r="L17" s="48">
        <v>13.097420714680204</v>
      </c>
      <c r="M17" s="35">
        <f t="shared" ref="M17:U17" si="18">M12+M13+M20</f>
        <v>-1</v>
      </c>
      <c r="N17" s="35">
        <f t="shared" si="18"/>
        <v>155</v>
      </c>
      <c r="O17" s="35">
        <f t="shared" si="18"/>
        <v>2865</v>
      </c>
      <c r="P17" s="35">
        <f t="shared" si="18"/>
        <v>109</v>
      </c>
      <c r="Q17" s="35">
        <f t="shared" si="18"/>
        <v>46</v>
      </c>
      <c r="R17" s="35">
        <f t="shared" si="18"/>
        <v>156</v>
      </c>
      <c r="S17" s="35">
        <f t="shared" si="18"/>
        <v>3118</v>
      </c>
      <c r="T17" s="35">
        <f t="shared" si="18"/>
        <v>97</v>
      </c>
      <c r="U17" s="35">
        <f t="shared" si="18"/>
        <v>59</v>
      </c>
      <c r="V17" s="48">
        <v>-0.10914517262233403</v>
      </c>
    </row>
    <row r="18" spans="1:22" ht="15" customHeight="1" x14ac:dyDescent="0.15">
      <c r="A18" s="4" t="s">
        <v>20</v>
      </c>
      <c r="B18" s="37">
        <f t="shared" ref="B18:I18" si="19">B14+B22</f>
        <v>-40</v>
      </c>
      <c r="C18" s="37">
        <f t="shared" si="19"/>
        <v>-5</v>
      </c>
      <c r="D18" s="37">
        <f t="shared" si="19"/>
        <v>-545</v>
      </c>
      <c r="E18" s="37">
        <f t="shared" si="19"/>
        <v>-28</v>
      </c>
      <c r="F18" s="37">
        <f t="shared" si="19"/>
        <v>26</v>
      </c>
      <c r="G18" s="37">
        <f t="shared" si="19"/>
        <v>335</v>
      </c>
      <c r="H18" s="37">
        <f t="shared" si="19"/>
        <v>54</v>
      </c>
      <c r="I18" s="37">
        <f t="shared" si="19"/>
        <v>671</v>
      </c>
      <c r="J18" s="49">
        <f t="shared" si="3"/>
        <v>-7.0813924803738031</v>
      </c>
      <c r="K18" s="49">
        <v>6.5755787317756758</v>
      </c>
      <c r="L18" s="49">
        <v>13.656971212149479</v>
      </c>
      <c r="M18" s="37">
        <f t="shared" ref="M18:U18" si="20">M14+M22</f>
        <v>-12</v>
      </c>
      <c r="N18" s="37">
        <f t="shared" si="20"/>
        <v>85</v>
      </c>
      <c r="O18" s="37">
        <f t="shared" si="20"/>
        <v>1297</v>
      </c>
      <c r="P18" s="37">
        <f t="shared" si="20"/>
        <v>37</v>
      </c>
      <c r="Q18" s="37">
        <f t="shared" si="20"/>
        <v>48</v>
      </c>
      <c r="R18" s="37">
        <f t="shared" si="20"/>
        <v>97</v>
      </c>
      <c r="S18" s="37">
        <f t="shared" si="20"/>
        <v>1506</v>
      </c>
      <c r="T18" s="37">
        <f t="shared" si="20"/>
        <v>39</v>
      </c>
      <c r="U18" s="37">
        <f t="shared" si="20"/>
        <v>58</v>
      </c>
      <c r="V18" s="49">
        <v>-3.0348824915887782</v>
      </c>
    </row>
    <row r="19" spans="1:22" ht="15" customHeight="1" x14ac:dyDescent="0.15">
      <c r="A19" s="2" t="s">
        <v>19</v>
      </c>
      <c r="B19" s="36">
        <f t="shared" ref="B19:I19" si="21">B15+B16+B21+B23</f>
        <v>-24</v>
      </c>
      <c r="C19" s="36">
        <f t="shared" si="21"/>
        <v>61</v>
      </c>
      <c r="D19" s="36">
        <f t="shared" si="21"/>
        <v>-703</v>
      </c>
      <c r="E19" s="36">
        <f t="shared" si="21"/>
        <v>-61</v>
      </c>
      <c r="F19" s="36">
        <f t="shared" si="21"/>
        <v>62</v>
      </c>
      <c r="G19" s="36">
        <f t="shared" si="21"/>
        <v>834</v>
      </c>
      <c r="H19" s="36">
        <f t="shared" si="21"/>
        <v>123</v>
      </c>
      <c r="I19" s="36">
        <f t="shared" si="21"/>
        <v>1494</v>
      </c>
      <c r="J19" s="53">
        <f t="shared" si="3"/>
        <v>-6.6263690667344175</v>
      </c>
      <c r="K19" s="53">
        <v>6.7349980678284229</v>
      </c>
      <c r="L19" s="53">
        <v>13.36136713456284</v>
      </c>
      <c r="M19" s="36">
        <f t="shared" ref="M19:U19" si="22">M15+M16+M21+M23</f>
        <v>37</v>
      </c>
      <c r="N19" s="36">
        <f t="shared" si="22"/>
        <v>268</v>
      </c>
      <c r="O19" s="36">
        <f t="shared" si="22"/>
        <v>3959</v>
      </c>
      <c r="P19" s="36">
        <f t="shared" si="22"/>
        <v>159</v>
      </c>
      <c r="Q19" s="36">
        <f t="shared" si="22"/>
        <v>109</v>
      </c>
      <c r="R19" s="36">
        <f t="shared" si="22"/>
        <v>231</v>
      </c>
      <c r="S19" s="36">
        <f t="shared" si="22"/>
        <v>4002</v>
      </c>
      <c r="T19" s="36">
        <f t="shared" si="22"/>
        <v>145</v>
      </c>
      <c r="U19" s="36">
        <f t="shared" si="22"/>
        <v>86</v>
      </c>
      <c r="V19" s="53">
        <v>4.0192730404782502</v>
      </c>
    </row>
    <row r="20" spans="1:22" ht="15" customHeight="1" x14ac:dyDescent="0.15">
      <c r="A20" s="5" t="s">
        <v>18</v>
      </c>
      <c r="B20" s="40">
        <f>E20+M20</f>
        <v>-18</v>
      </c>
      <c r="C20" s="40">
        <v>1</v>
      </c>
      <c r="D20" s="40">
        <f>G20-I20+O20-S20</f>
        <v>-497</v>
      </c>
      <c r="E20" s="40">
        <f>F20-H20</f>
        <v>-32</v>
      </c>
      <c r="F20" s="40">
        <v>63</v>
      </c>
      <c r="G20" s="40">
        <v>693</v>
      </c>
      <c r="H20" s="40">
        <v>95</v>
      </c>
      <c r="I20" s="40">
        <v>1055</v>
      </c>
      <c r="J20" s="61">
        <f t="shared" si="3"/>
        <v>-4.1394374012589399</v>
      </c>
      <c r="K20" s="61">
        <v>8.1495173837285311</v>
      </c>
      <c r="L20" s="61">
        <v>12.288954784987471</v>
      </c>
      <c r="M20" s="40">
        <f>N20-R20</f>
        <v>14</v>
      </c>
      <c r="N20" s="40">
        <f>SUM(P20:Q20)</f>
        <v>134</v>
      </c>
      <c r="O20" s="41">
        <v>2444</v>
      </c>
      <c r="P20" s="41">
        <v>97</v>
      </c>
      <c r="Q20" s="41">
        <v>37</v>
      </c>
      <c r="R20" s="41">
        <f>SUM(T20:U20)</f>
        <v>120</v>
      </c>
      <c r="S20" s="41">
        <v>2579</v>
      </c>
      <c r="T20" s="41">
        <v>89</v>
      </c>
      <c r="U20" s="41">
        <v>31</v>
      </c>
      <c r="V20" s="52">
        <v>1.8110038630507859</v>
      </c>
    </row>
    <row r="21" spans="1:22" ht="15" customHeight="1" x14ac:dyDescent="0.15">
      <c r="A21" s="3" t="s">
        <v>17</v>
      </c>
      <c r="B21" s="42">
        <f t="shared" ref="B21:B38" si="23">E21+M21</f>
        <v>-1</v>
      </c>
      <c r="C21" s="42">
        <v>44</v>
      </c>
      <c r="D21" s="42">
        <f t="shared" ref="D21:D38" si="24">G21-I21+O21-S21</f>
        <v>-229</v>
      </c>
      <c r="E21" s="42">
        <f t="shared" ref="E21:E38" si="25">F21-H21</f>
        <v>-26</v>
      </c>
      <c r="F21" s="42">
        <v>38</v>
      </c>
      <c r="G21" s="42">
        <v>589</v>
      </c>
      <c r="H21" s="42">
        <v>64</v>
      </c>
      <c r="I21" s="42">
        <v>870</v>
      </c>
      <c r="J21" s="62">
        <f t="shared" si="3"/>
        <v>-4.3985748543515211</v>
      </c>
      <c r="K21" s="62">
        <v>6.4286863255906823</v>
      </c>
      <c r="L21" s="62">
        <v>10.827261179942203</v>
      </c>
      <c r="M21" s="42">
        <f t="shared" ref="M21:M38" si="26">N21-R21</f>
        <v>25</v>
      </c>
      <c r="N21" s="42">
        <f>SUM(P21:Q21)</f>
        <v>174</v>
      </c>
      <c r="O21" s="42">
        <v>2630</v>
      </c>
      <c r="P21" s="42">
        <v>103</v>
      </c>
      <c r="Q21" s="42">
        <v>71</v>
      </c>
      <c r="R21" s="42">
        <f t="shared" ref="R21:R38" si="27">SUM(T21:U21)</f>
        <v>149</v>
      </c>
      <c r="S21" s="42">
        <v>2578</v>
      </c>
      <c r="T21" s="42">
        <v>110</v>
      </c>
      <c r="U21" s="42">
        <v>39</v>
      </c>
      <c r="V21" s="49">
        <v>4.2293988984149244</v>
      </c>
    </row>
    <row r="22" spans="1:22" ht="15" customHeight="1" x14ac:dyDescent="0.15">
      <c r="A22" s="3" t="s">
        <v>16</v>
      </c>
      <c r="B22" s="42">
        <f t="shared" si="23"/>
        <v>-11</v>
      </c>
      <c r="C22" s="42">
        <v>10</v>
      </c>
      <c r="D22" s="42">
        <f t="shared" si="24"/>
        <v>-230</v>
      </c>
      <c r="E22" s="42">
        <f t="shared" si="25"/>
        <v>-8</v>
      </c>
      <c r="F22" s="42">
        <v>14</v>
      </c>
      <c r="G22" s="42">
        <v>159</v>
      </c>
      <c r="H22" s="42">
        <v>22</v>
      </c>
      <c r="I22" s="42">
        <v>300</v>
      </c>
      <c r="J22" s="62">
        <f t="shared" si="3"/>
        <v>-4.3095137520292841</v>
      </c>
      <c r="K22" s="62">
        <v>7.5416490660512459</v>
      </c>
      <c r="L22" s="62">
        <v>11.85116281808053</v>
      </c>
      <c r="M22" s="42">
        <f>N22-R22</f>
        <v>-3</v>
      </c>
      <c r="N22" s="42">
        <f t="shared" ref="N22:N38" si="28">SUM(P22:Q22)</f>
        <v>46</v>
      </c>
      <c r="O22" s="42">
        <v>652</v>
      </c>
      <c r="P22" s="42">
        <v>23</v>
      </c>
      <c r="Q22" s="42">
        <v>23</v>
      </c>
      <c r="R22" s="42">
        <f t="shared" si="27"/>
        <v>49</v>
      </c>
      <c r="S22" s="42">
        <v>741</v>
      </c>
      <c r="T22" s="42">
        <v>17</v>
      </c>
      <c r="U22" s="42">
        <v>32</v>
      </c>
      <c r="V22" s="49">
        <v>-1.61606765701098</v>
      </c>
    </row>
    <row r="23" spans="1:22" ht="15" customHeight="1" x14ac:dyDescent="0.15">
      <c r="A23" s="1" t="s">
        <v>15</v>
      </c>
      <c r="B23" s="43">
        <f t="shared" si="23"/>
        <v>-5</v>
      </c>
      <c r="C23" s="43">
        <v>15</v>
      </c>
      <c r="D23" s="43">
        <f t="shared" si="24"/>
        <v>-95</v>
      </c>
      <c r="E23" s="43">
        <f t="shared" si="25"/>
        <v>-16</v>
      </c>
      <c r="F23" s="43">
        <v>7</v>
      </c>
      <c r="G23" s="43">
        <v>99</v>
      </c>
      <c r="H23" s="43">
        <v>23</v>
      </c>
      <c r="I23" s="43">
        <v>208</v>
      </c>
      <c r="J23" s="63">
        <f t="shared" si="3"/>
        <v>-12.091354144943457</v>
      </c>
      <c r="K23" s="63">
        <v>5.2899674384127611</v>
      </c>
      <c r="L23" s="63">
        <v>17.381321583356218</v>
      </c>
      <c r="M23" s="43">
        <f t="shared" si="26"/>
        <v>11</v>
      </c>
      <c r="N23" s="43">
        <f t="shared" si="28"/>
        <v>44</v>
      </c>
      <c r="O23" s="43">
        <v>695</v>
      </c>
      <c r="P23" s="43">
        <v>34</v>
      </c>
      <c r="Q23" s="43">
        <v>10</v>
      </c>
      <c r="R23" s="43">
        <f t="shared" si="27"/>
        <v>33</v>
      </c>
      <c r="S23" s="47">
        <v>681</v>
      </c>
      <c r="T23" s="47">
        <v>17</v>
      </c>
      <c r="U23" s="47">
        <v>16</v>
      </c>
      <c r="V23" s="54">
        <v>8.3128059746486365</v>
      </c>
    </row>
    <row r="24" spans="1:22" ht="15" customHeight="1" x14ac:dyDescent="0.15">
      <c r="A24" s="7" t="s">
        <v>14</v>
      </c>
      <c r="B24" s="45">
        <f t="shared" si="23"/>
        <v>-2</v>
      </c>
      <c r="C24" s="45">
        <v>-6</v>
      </c>
      <c r="D24" s="45">
        <f t="shared" si="24"/>
        <v>-69</v>
      </c>
      <c r="E24" s="40">
        <f t="shared" si="25"/>
        <v>-1</v>
      </c>
      <c r="F24" s="45">
        <v>4</v>
      </c>
      <c r="G24" s="45">
        <v>40</v>
      </c>
      <c r="H24" s="45">
        <v>5</v>
      </c>
      <c r="I24" s="46">
        <v>91</v>
      </c>
      <c r="J24" s="73">
        <f t="shared" si="3"/>
        <v>-2.3045972307052942</v>
      </c>
      <c r="K24" s="73">
        <v>9.2183889228211804</v>
      </c>
      <c r="L24" s="73">
        <v>11.522986153526475</v>
      </c>
      <c r="M24" s="40">
        <f t="shared" si="26"/>
        <v>-1</v>
      </c>
      <c r="N24" s="45">
        <f t="shared" si="28"/>
        <v>9</v>
      </c>
      <c r="O24" s="45">
        <v>140</v>
      </c>
      <c r="P24" s="45">
        <v>5</v>
      </c>
      <c r="Q24" s="45">
        <v>4</v>
      </c>
      <c r="R24" s="45">
        <f t="shared" si="27"/>
        <v>10</v>
      </c>
      <c r="S24" s="45">
        <v>158</v>
      </c>
      <c r="T24" s="45">
        <v>3</v>
      </c>
      <c r="U24" s="45">
        <v>7</v>
      </c>
      <c r="V24" s="51">
        <v>-2.3045972307052907</v>
      </c>
    </row>
    <row r="25" spans="1:22" ht="15" customHeight="1" x14ac:dyDescent="0.15">
      <c r="A25" s="5" t="s">
        <v>13</v>
      </c>
      <c r="B25" s="40">
        <f t="shared" si="23"/>
        <v>-4</v>
      </c>
      <c r="C25" s="40">
        <v>-2</v>
      </c>
      <c r="D25" s="40">
        <f t="shared" si="24"/>
        <v>-38</v>
      </c>
      <c r="E25" s="40">
        <f t="shared" si="25"/>
        <v>-3</v>
      </c>
      <c r="F25" s="40">
        <v>0</v>
      </c>
      <c r="G25" s="40">
        <v>4</v>
      </c>
      <c r="H25" s="40">
        <v>3</v>
      </c>
      <c r="I25" s="40">
        <v>27</v>
      </c>
      <c r="J25" s="61">
        <f t="shared" si="3"/>
        <v>-26.37330963418442</v>
      </c>
      <c r="K25" s="61">
        <v>0</v>
      </c>
      <c r="L25" s="61">
        <v>26.37330963418442</v>
      </c>
      <c r="M25" s="40">
        <f t="shared" si="26"/>
        <v>-1</v>
      </c>
      <c r="N25" s="40">
        <f t="shared" si="28"/>
        <v>2</v>
      </c>
      <c r="O25" s="40">
        <v>27</v>
      </c>
      <c r="P25" s="40">
        <v>1</v>
      </c>
      <c r="Q25" s="40">
        <v>1</v>
      </c>
      <c r="R25" s="40">
        <f t="shared" si="27"/>
        <v>3</v>
      </c>
      <c r="S25" s="41">
        <v>42</v>
      </c>
      <c r="T25" s="41">
        <v>0</v>
      </c>
      <c r="U25" s="41">
        <v>3</v>
      </c>
      <c r="V25" s="52">
        <v>-8.7911032113948053</v>
      </c>
    </row>
    <row r="26" spans="1:22" ht="15" customHeight="1" x14ac:dyDescent="0.15">
      <c r="A26" s="3" t="s">
        <v>12</v>
      </c>
      <c r="B26" s="42">
        <f t="shared" si="23"/>
        <v>-10</v>
      </c>
      <c r="C26" s="42">
        <v>-5</v>
      </c>
      <c r="D26" s="42">
        <f t="shared" si="24"/>
        <v>-70</v>
      </c>
      <c r="E26" s="42">
        <f t="shared" si="25"/>
        <v>-6</v>
      </c>
      <c r="F26" s="42">
        <v>1</v>
      </c>
      <c r="G26" s="42">
        <v>16</v>
      </c>
      <c r="H26" s="42">
        <v>7</v>
      </c>
      <c r="I26" s="42">
        <v>55</v>
      </c>
      <c r="J26" s="62">
        <f t="shared" si="3"/>
        <v>-24.004984641619568</v>
      </c>
      <c r="K26" s="62">
        <v>4.000830773603262</v>
      </c>
      <c r="L26" s="62">
        <v>28.00581541522283</v>
      </c>
      <c r="M26" s="42">
        <f t="shared" si="26"/>
        <v>-4</v>
      </c>
      <c r="N26" s="42">
        <f t="shared" si="28"/>
        <v>2</v>
      </c>
      <c r="O26" s="42">
        <v>70</v>
      </c>
      <c r="P26" s="42">
        <v>2</v>
      </c>
      <c r="Q26" s="42">
        <v>0</v>
      </c>
      <c r="R26" s="42">
        <f t="shared" si="27"/>
        <v>6</v>
      </c>
      <c r="S26" s="42">
        <v>101</v>
      </c>
      <c r="T26" s="42">
        <v>1</v>
      </c>
      <c r="U26" s="42">
        <v>5</v>
      </c>
      <c r="V26" s="49">
        <v>-16.003323094413048</v>
      </c>
    </row>
    <row r="27" spans="1:22" ht="15" customHeight="1" x14ac:dyDescent="0.15">
      <c r="A27" s="1" t="s">
        <v>11</v>
      </c>
      <c r="B27" s="43">
        <f t="shared" si="23"/>
        <v>-17</v>
      </c>
      <c r="C27" s="43">
        <v>-15</v>
      </c>
      <c r="D27" s="43">
        <f t="shared" si="24"/>
        <v>-123</v>
      </c>
      <c r="E27" s="43">
        <f t="shared" si="25"/>
        <v>-8</v>
      </c>
      <c r="F27" s="43">
        <v>2</v>
      </c>
      <c r="G27" s="43">
        <v>49</v>
      </c>
      <c r="H27" s="43">
        <v>10</v>
      </c>
      <c r="I27" s="43">
        <v>118</v>
      </c>
      <c r="J27" s="63">
        <f t="shared" si="3"/>
        <v>-12.618785959014801</v>
      </c>
      <c r="K27" s="63">
        <v>3.1546964897537011</v>
      </c>
      <c r="L27" s="63">
        <v>15.773482448768503</v>
      </c>
      <c r="M27" s="43">
        <f t="shared" si="26"/>
        <v>-9</v>
      </c>
      <c r="N27" s="43">
        <f t="shared" si="28"/>
        <v>8</v>
      </c>
      <c r="O27" s="47">
        <v>184</v>
      </c>
      <c r="P27" s="47">
        <v>4</v>
      </c>
      <c r="Q27" s="47">
        <v>4</v>
      </c>
      <c r="R27" s="47">
        <f t="shared" si="27"/>
        <v>17</v>
      </c>
      <c r="S27" s="47">
        <v>238</v>
      </c>
      <c r="T27" s="47">
        <v>4</v>
      </c>
      <c r="U27" s="47">
        <v>13</v>
      </c>
      <c r="V27" s="54">
        <v>-14.196134203891649</v>
      </c>
    </row>
    <row r="28" spans="1:22" ht="15" customHeight="1" x14ac:dyDescent="0.15">
      <c r="A28" s="5" t="s">
        <v>10</v>
      </c>
      <c r="B28" s="40">
        <f t="shared" si="23"/>
        <v>-2</v>
      </c>
      <c r="C28" s="40">
        <v>7</v>
      </c>
      <c r="D28" s="40">
        <f t="shared" si="24"/>
        <v>-47</v>
      </c>
      <c r="E28" s="40">
        <f t="shared" si="25"/>
        <v>-3</v>
      </c>
      <c r="F28" s="40">
        <v>0</v>
      </c>
      <c r="G28" s="40">
        <v>17</v>
      </c>
      <c r="H28" s="40">
        <v>3</v>
      </c>
      <c r="I28" s="40">
        <v>42</v>
      </c>
      <c r="J28" s="61">
        <f t="shared" si="3"/>
        <v>-12.502419639502181</v>
      </c>
      <c r="K28" s="61">
        <v>0</v>
      </c>
      <c r="L28" s="61">
        <v>12.502419639502181</v>
      </c>
      <c r="M28" s="40">
        <f t="shared" si="26"/>
        <v>1</v>
      </c>
      <c r="N28" s="40">
        <f t="shared" si="28"/>
        <v>6</v>
      </c>
      <c r="O28" s="40">
        <v>64</v>
      </c>
      <c r="P28" s="40">
        <v>3</v>
      </c>
      <c r="Q28" s="40">
        <v>3</v>
      </c>
      <c r="R28" s="40">
        <f t="shared" si="27"/>
        <v>5</v>
      </c>
      <c r="S28" s="40">
        <v>86</v>
      </c>
      <c r="T28" s="40">
        <v>1</v>
      </c>
      <c r="U28" s="40">
        <v>4</v>
      </c>
      <c r="V28" s="48">
        <v>4.1674732131673942</v>
      </c>
    </row>
    <row r="29" spans="1:22" ht="15" customHeight="1" x14ac:dyDescent="0.15">
      <c r="A29" s="3" t="s">
        <v>9</v>
      </c>
      <c r="B29" s="42">
        <f t="shared" si="23"/>
        <v>-1</v>
      </c>
      <c r="C29" s="42">
        <v>-10</v>
      </c>
      <c r="D29" s="42">
        <f t="shared" si="24"/>
        <v>-51</v>
      </c>
      <c r="E29" s="42">
        <f>F29-H29</f>
        <v>-4</v>
      </c>
      <c r="F29" s="42">
        <v>6</v>
      </c>
      <c r="G29" s="42">
        <v>61</v>
      </c>
      <c r="H29" s="42">
        <v>10</v>
      </c>
      <c r="I29" s="42">
        <v>112</v>
      </c>
      <c r="J29" s="62">
        <f t="shared" si="3"/>
        <v>-6.1984258369356713</v>
      </c>
      <c r="K29" s="62">
        <v>9.2976387554035131</v>
      </c>
      <c r="L29" s="62">
        <v>15.496064592339184</v>
      </c>
      <c r="M29" s="42">
        <f t="shared" si="26"/>
        <v>3</v>
      </c>
      <c r="N29" s="42">
        <f t="shared" si="28"/>
        <v>16</v>
      </c>
      <c r="O29" s="42">
        <v>253</v>
      </c>
      <c r="P29" s="42">
        <v>6</v>
      </c>
      <c r="Q29" s="42">
        <v>10</v>
      </c>
      <c r="R29" s="42">
        <f t="shared" si="27"/>
        <v>13</v>
      </c>
      <c r="S29" s="42">
        <v>253</v>
      </c>
      <c r="T29" s="42">
        <v>6</v>
      </c>
      <c r="U29" s="42">
        <v>7</v>
      </c>
      <c r="V29" s="49">
        <v>4.6488193777017557</v>
      </c>
    </row>
    <row r="30" spans="1:22" ht="15" customHeight="1" x14ac:dyDescent="0.15">
      <c r="A30" s="3" t="s">
        <v>8</v>
      </c>
      <c r="B30" s="42">
        <f t="shared" si="23"/>
        <v>-22</v>
      </c>
      <c r="C30" s="42">
        <v>-14</v>
      </c>
      <c r="D30" s="42">
        <f t="shared" si="24"/>
        <v>-118</v>
      </c>
      <c r="E30" s="42">
        <f t="shared" si="25"/>
        <v>-10</v>
      </c>
      <c r="F30" s="42">
        <v>4</v>
      </c>
      <c r="G30" s="42">
        <v>44</v>
      </c>
      <c r="H30" s="42">
        <v>14</v>
      </c>
      <c r="I30" s="42">
        <v>112</v>
      </c>
      <c r="J30" s="62">
        <f t="shared" si="3"/>
        <v>-15.55117441109487</v>
      </c>
      <c r="K30" s="62">
        <v>6.2204697644379481</v>
      </c>
      <c r="L30" s="62">
        <v>21.771644175532817</v>
      </c>
      <c r="M30" s="42">
        <f t="shared" si="26"/>
        <v>-12</v>
      </c>
      <c r="N30" s="42">
        <f t="shared" si="28"/>
        <v>5</v>
      </c>
      <c r="O30" s="42">
        <v>152</v>
      </c>
      <c r="P30" s="42">
        <v>2</v>
      </c>
      <c r="Q30" s="42">
        <v>3</v>
      </c>
      <c r="R30" s="42">
        <f t="shared" si="27"/>
        <v>17</v>
      </c>
      <c r="S30" s="42">
        <v>202</v>
      </c>
      <c r="T30" s="42">
        <v>10</v>
      </c>
      <c r="U30" s="42">
        <v>7</v>
      </c>
      <c r="V30" s="49">
        <v>-18.661409293313842</v>
      </c>
    </row>
    <row r="31" spans="1:22" ht="15" customHeight="1" x14ac:dyDescent="0.15">
      <c r="A31" s="1" t="s">
        <v>7</v>
      </c>
      <c r="B31" s="43">
        <f t="shared" si="23"/>
        <v>-4</v>
      </c>
      <c r="C31" s="43">
        <v>2</v>
      </c>
      <c r="D31" s="43">
        <f t="shared" si="24"/>
        <v>-99</v>
      </c>
      <c r="E31" s="43">
        <f t="shared" si="25"/>
        <v>-3</v>
      </c>
      <c r="F31" s="43">
        <v>2</v>
      </c>
      <c r="G31" s="43">
        <v>54</v>
      </c>
      <c r="H31" s="43">
        <v>5</v>
      </c>
      <c r="I31" s="43">
        <v>105</v>
      </c>
      <c r="J31" s="63">
        <f t="shared" si="3"/>
        <v>-5.2691691220930785</v>
      </c>
      <c r="K31" s="63">
        <v>3.5127794147287195</v>
      </c>
      <c r="L31" s="63">
        <v>8.7819485368217975</v>
      </c>
      <c r="M31" s="43">
        <f t="shared" si="26"/>
        <v>-1</v>
      </c>
      <c r="N31" s="43">
        <f t="shared" si="28"/>
        <v>12</v>
      </c>
      <c r="O31" s="43">
        <v>176</v>
      </c>
      <c r="P31" s="43">
        <v>3</v>
      </c>
      <c r="Q31" s="43">
        <v>9</v>
      </c>
      <c r="R31" s="43">
        <f t="shared" si="27"/>
        <v>13</v>
      </c>
      <c r="S31" s="43">
        <v>224</v>
      </c>
      <c r="T31" s="43">
        <v>5</v>
      </c>
      <c r="U31" s="43">
        <v>8</v>
      </c>
      <c r="V31" s="53">
        <v>-1.7563897073643631</v>
      </c>
    </row>
    <row r="32" spans="1:22" ht="15" customHeight="1" x14ac:dyDescent="0.15">
      <c r="A32" s="5" t="s">
        <v>6</v>
      </c>
      <c r="B32" s="40">
        <f t="shared" si="23"/>
        <v>6</v>
      </c>
      <c r="C32" s="40">
        <v>4</v>
      </c>
      <c r="D32" s="40">
        <f t="shared" si="24"/>
        <v>12</v>
      </c>
      <c r="E32" s="40">
        <f t="shared" si="25"/>
        <v>2</v>
      </c>
      <c r="F32" s="40">
        <v>2</v>
      </c>
      <c r="G32" s="40">
        <v>16</v>
      </c>
      <c r="H32" s="40">
        <v>0</v>
      </c>
      <c r="I32" s="40">
        <v>16</v>
      </c>
      <c r="J32" s="61">
        <f t="shared" si="3"/>
        <v>14.504240310691923</v>
      </c>
      <c r="K32" s="61">
        <v>14.504240310691923</v>
      </c>
      <c r="L32" s="61">
        <v>0</v>
      </c>
      <c r="M32" s="40">
        <f t="shared" si="26"/>
        <v>4</v>
      </c>
      <c r="N32" s="40">
        <f t="shared" si="28"/>
        <v>8</v>
      </c>
      <c r="O32" s="41">
        <v>77</v>
      </c>
      <c r="P32" s="41">
        <v>2</v>
      </c>
      <c r="Q32" s="41">
        <v>6</v>
      </c>
      <c r="R32" s="41">
        <f t="shared" si="27"/>
        <v>4</v>
      </c>
      <c r="S32" s="41">
        <v>65</v>
      </c>
      <c r="T32" s="41">
        <v>1</v>
      </c>
      <c r="U32" s="41">
        <v>3</v>
      </c>
      <c r="V32" s="52">
        <v>29.008480621383846</v>
      </c>
    </row>
    <row r="33" spans="1:22" ht="15" customHeight="1" x14ac:dyDescent="0.15">
      <c r="A33" s="3" t="s">
        <v>5</v>
      </c>
      <c r="B33" s="42">
        <f t="shared" si="23"/>
        <v>-22</v>
      </c>
      <c r="C33" s="42">
        <v>-16</v>
      </c>
      <c r="D33" s="42">
        <f t="shared" si="24"/>
        <v>-148</v>
      </c>
      <c r="E33" s="42">
        <f t="shared" si="25"/>
        <v>-13</v>
      </c>
      <c r="F33" s="42">
        <v>1</v>
      </c>
      <c r="G33" s="42">
        <v>48</v>
      </c>
      <c r="H33" s="42">
        <v>14</v>
      </c>
      <c r="I33" s="42">
        <v>149</v>
      </c>
      <c r="J33" s="62">
        <f t="shared" si="3"/>
        <v>-20.887843082164117</v>
      </c>
      <c r="K33" s="62">
        <v>1.6067571601664707</v>
      </c>
      <c r="L33" s="62">
        <v>22.494600242330588</v>
      </c>
      <c r="M33" s="42">
        <f t="shared" si="26"/>
        <v>-9</v>
      </c>
      <c r="N33" s="42">
        <f t="shared" si="28"/>
        <v>11</v>
      </c>
      <c r="O33" s="42">
        <v>182</v>
      </c>
      <c r="P33" s="42">
        <v>4</v>
      </c>
      <c r="Q33" s="42">
        <v>7</v>
      </c>
      <c r="R33" s="42">
        <f t="shared" si="27"/>
        <v>20</v>
      </c>
      <c r="S33" s="42">
        <v>229</v>
      </c>
      <c r="T33" s="42">
        <v>8</v>
      </c>
      <c r="U33" s="42">
        <v>12</v>
      </c>
      <c r="V33" s="49">
        <v>-14.460814441498236</v>
      </c>
    </row>
    <row r="34" spans="1:22" ht="15" customHeight="1" x14ac:dyDescent="0.15">
      <c r="A34" s="3" t="s">
        <v>4</v>
      </c>
      <c r="B34" s="42">
        <f t="shared" si="23"/>
        <v>-2</v>
      </c>
      <c r="C34" s="42">
        <v>1</v>
      </c>
      <c r="D34" s="42">
        <f t="shared" si="24"/>
        <v>-64</v>
      </c>
      <c r="E34" s="42">
        <f t="shared" si="25"/>
        <v>-1</v>
      </c>
      <c r="F34" s="42">
        <v>7</v>
      </c>
      <c r="G34" s="42">
        <v>31</v>
      </c>
      <c r="H34" s="42">
        <v>8</v>
      </c>
      <c r="I34" s="42">
        <v>59</v>
      </c>
      <c r="J34" s="62">
        <f t="shared" si="3"/>
        <v>-2.4070237742921989</v>
      </c>
      <c r="K34" s="62">
        <v>16.849166420045378</v>
      </c>
      <c r="L34" s="62">
        <v>19.256190194337577</v>
      </c>
      <c r="M34" s="42">
        <f t="shared" si="26"/>
        <v>-1</v>
      </c>
      <c r="N34" s="42">
        <f t="shared" si="28"/>
        <v>5</v>
      </c>
      <c r="O34" s="42">
        <v>110</v>
      </c>
      <c r="P34" s="42">
        <v>0</v>
      </c>
      <c r="Q34" s="42">
        <v>5</v>
      </c>
      <c r="R34" s="42">
        <f t="shared" si="27"/>
        <v>6</v>
      </c>
      <c r="S34" s="42">
        <v>146</v>
      </c>
      <c r="T34" s="42">
        <v>2</v>
      </c>
      <c r="U34" s="42">
        <v>4</v>
      </c>
      <c r="V34" s="49">
        <v>-2.4070237742921972</v>
      </c>
    </row>
    <row r="35" spans="1:22" ht="15" customHeight="1" x14ac:dyDescent="0.15">
      <c r="A35" s="1" t="s">
        <v>3</v>
      </c>
      <c r="B35" s="43">
        <f t="shared" si="23"/>
        <v>2</v>
      </c>
      <c r="C35" s="43">
        <v>8</v>
      </c>
      <c r="D35" s="43">
        <f t="shared" si="24"/>
        <v>-51</v>
      </c>
      <c r="E35" s="43">
        <f t="shared" si="25"/>
        <v>0</v>
      </c>
      <c r="F35" s="43">
        <v>4</v>
      </c>
      <c r="G35" s="43">
        <v>36</v>
      </c>
      <c r="H35" s="43">
        <v>4</v>
      </c>
      <c r="I35" s="43">
        <v>76</v>
      </c>
      <c r="J35" s="63">
        <f t="shared" si="3"/>
        <v>0</v>
      </c>
      <c r="K35" s="63">
        <v>9.5136596397286262</v>
      </c>
      <c r="L35" s="63">
        <v>9.5136596397286262</v>
      </c>
      <c r="M35" s="43">
        <f>N35-R35</f>
        <v>2</v>
      </c>
      <c r="N35" s="43">
        <f t="shared" si="28"/>
        <v>10</v>
      </c>
      <c r="O35" s="47">
        <v>138</v>
      </c>
      <c r="P35" s="47">
        <v>8</v>
      </c>
      <c r="Q35" s="47">
        <v>2</v>
      </c>
      <c r="R35" s="47">
        <f t="shared" si="27"/>
        <v>8</v>
      </c>
      <c r="S35" s="47">
        <v>149</v>
      </c>
      <c r="T35" s="47">
        <v>3</v>
      </c>
      <c r="U35" s="47">
        <v>5</v>
      </c>
      <c r="V35" s="54">
        <v>4.7568298198643149</v>
      </c>
    </row>
    <row r="36" spans="1:22" ht="15" customHeight="1" x14ac:dyDescent="0.15">
      <c r="A36" s="5" t="s">
        <v>2</v>
      </c>
      <c r="B36" s="40">
        <f t="shared" si="23"/>
        <v>0</v>
      </c>
      <c r="C36" s="40">
        <v>0</v>
      </c>
      <c r="D36" s="40">
        <f t="shared" si="24"/>
        <v>-44</v>
      </c>
      <c r="E36" s="40">
        <f t="shared" si="25"/>
        <v>-6</v>
      </c>
      <c r="F36" s="40">
        <v>1</v>
      </c>
      <c r="G36" s="40">
        <v>9</v>
      </c>
      <c r="H36" s="40">
        <v>7</v>
      </c>
      <c r="I36" s="40">
        <v>58</v>
      </c>
      <c r="J36" s="61">
        <f t="shared" si="3"/>
        <v>-36.723022124115779</v>
      </c>
      <c r="K36" s="61">
        <v>6.1205036873526319</v>
      </c>
      <c r="L36" s="61">
        <v>42.84352581146841</v>
      </c>
      <c r="M36" s="40">
        <f t="shared" si="26"/>
        <v>6</v>
      </c>
      <c r="N36" s="40">
        <f t="shared" si="28"/>
        <v>9</v>
      </c>
      <c r="O36" s="40">
        <v>54</v>
      </c>
      <c r="P36" s="40">
        <v>5</v>
      </c>
      <c r="Q36" s="40">
        <v>4</v>
      </c>
      <c r="R36" s="40">
        <f t="shared" si="27"/>
        <v>3</v>
      </c>
      <c r="S36" s="40">
        <v>49</v>
      </c>
      <c r="T36" s="40">
        <v>1</v>
      </c>
      <c r="U36" s="40">
        <v>2</v>
      </c>
      <c r="V36" s="48">
        <v>36.723022124115793</v>
      </c>
    </row>
    <row r="37" spans="1:22" ht="15" customHeight="1" x14ac:dyDescent="0.15">
      <c r="A37" s="3" t="s">
        <v>1</v>
      </c>
      <c r="B37" s="42">
        <f t="shared" si="23"/>
        <v>-5</v>
      </c>
      <c r="C37" s="42">
        <v>-3</v>
      </c>
      <c r="D37" s="42">
        <f t="shared" si="24"/>
        <v>-45</v>
      </c>
      <c r="E37" s="42">
        <f t="shared" si="25"/>
        <v>-2</v>
      </c>
      <c r="F37" s="42">
        <v>1</v>
      </c>
      <c r="G37" s="42">
        <v>2</v>
      </c>
      <c r="H37" s="42">
        <v>3</v>
      </c>
      <c r="I37" s="42">
        <v>35</v>
      </c>
      <c r="J37" s="62">
        <f t="shared" si="3"/>
        <v>-18.404445226661306</v>
      </c>
      <c r="K37" s="62">
        <v>9.2022226133306511</v>
      </c>
      <c r="L37" s="62">
        <v>27.606667839991957</v>
      </c>
      <c r="M37" s="42">
        <f t="shared" si="26"/>
        <v>-3</v>
      </c>
      <c r="N37" s="42">
        <f t="shared" si="28"/>
        <v>2</v>
      </c>
      <c r="O37" s="42">
        <v>42</v>
      </c>
      <c r="P37" s="42">
        <v>0</v>
      </c>
      <c r="Q37" s="42">
        <v>2</v>
      </c>
      <c r="R37" s="42">
        <f t="shared" si="27"/>
        <v>5</v>
      </c>
      <c r="S37" s="42">
        <v>54</v>
      </c>
      <c r="T37" s="42">
        <v>0</v>
      </c>
      <c r="U37" s="42">
        <v>5</v>
      </c>
      <c r="V37" s="49">
        <v>-27.606667839991957</v>
      </c>
    </row>
    <row r="38" spans="1:22" ht="15" customHeight="1" x14ac:dyDescent="0.15">
      <c r="A38" s="1" t="s">
        <v>0</v>
      </c>
      <c r="B38" s="43">
        <f t="shared" si="23"/>
        <v>3</v>
      </c>
      <c r="C38" s="43">
        <v>8</v>
      </c>
      <c r="D38" s="43">
        <f t="shared" si="24"/>
        <v>-39</v>
      </c>
      <c r="E38" s="43">
        <f t="shared" si="25"/>
        <v>1</v>
      </c>
      <c r="F38" s="43">
        <v>1</v>
      </c>
      <c r="G38" s="43">
        <v>4</v>
      </c>
      <c r="H38" s="43">
        <v>0</v>
      </c>
      <c r="I38" s="43">
        <v>23</v>
      </c>
      <c r="J38" s="63">
        <f t="shared" si="3"/>
        <v>9.6933100270141423</v>
      </c>
      <c r="K38" s="63">
        <v>9.6933100270141423</v>
      </c>
      <c r="L38" s="63">
        <v>0</v>
      </c>
      <c r="M38" s="43">
        <f t="shared" si="26"/>
        <v>2</v>
      </c>
      <c r="N38" s="43">
        <f t="shared" si="28"/>
        <v>5</v>
      </c>
      <c r="O38" s="43">
        <v>31</v>
      </c>
      <c r="P38" s="43">
        <v>3</v>
      </c>
      <c r="Q38" s="43">
        <v>2</v>
      </c>
      <c r="R38" s="43">
        <f t="shared" si="27"/>
        <v>3</v>
      </c>
      <c r="S38" s="43">
        <v>51</v>
      </c>
      <c r="T38" s="43">
        <v>3</v>
      </c>
      <c r="U38" s="43">
        <v>0</v>
      </c>
      <c r="V38" s="53">
        <v>19.386620054028288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S7:S8"/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0" zoomScaleNormal="100" zoomScaleSheetLayoutView="80" workbookViewId="0">
      <selection activeCell="G3" sqref="G3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74" t="s">
        <v>39</v>
      </c>
      <c r="B5" s="86" t="s">
        <v>42</v>
      </c>
      <c r="C5" s="87"/>
      <c r="D5" s="88"/>
      <c r="E5" s="80" t="s">
        <v>41</v>
      </c>
      <c r="F5" s="81"/>
      <c r="G5" s="81"/>
      <c r="H5" s="81"/>
      <c r="I5" s="81"/>
      <c r="J5" s="81"/>
      <c r="K5" s="81"/>
      <c r="L5" s="82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75"/>
      <c r="B6" s="25"/>
      <c r="C6" s="77" t="s">
        <v>38</v>
      </c>
      <c r="D6" s="77" t="s">
        <v>37</v>
      </c>
      <c r="E6" s="25"/>
      <c r="F6" s="25"/>
      <c r="G6" s="85" t="s">
        <v>53</v>
      </c>
      <c r="H6" s="33"/>
      <c r="I6" s="85" t="s">
        <v>53</v>
      </c>
      <c r="J6" s="86" t="s">
        <v>48</v>
      </c>
      <c r="K6" s="87"/>
      <c r="L6" s="88"/>
      <c r="M6" s="27"/>
      <c r="N6" s="80" t="s">
        <v>36</v>
      </c>
      <c r="O6" s="81"/>
      <c r="P6" s="81"/>
      <c r="Q6" s="82"/>
      <c r="R6" s="80" t="s">
        <v>35</v>
      </c>
      <c r="S6" s="81"/>
      <c r="T6" s="81"/>
      <c r="U6" s="82"/>
      <c r="V6" s="26" t="s">
        <v>48</v>
      </c>
    </row>
    <row r="7" spans="1:22" ht="13.5" customHeight="1" x14ac:dyDescent="0.15">
      <c r="A7" s="75"/>
      <c r="B7" s="23" t="s">
        <v>43</v>
      </c>
      <c r="C7" s="78"/>
      <c r="D7" s="78"/>
      <c r="E7" s="11" t="s">
        <v>32</v>
      </c>
      <c r="F7" s="23" t="s">
        <v>34</v>
      </c>
      <c r="G7" s="83"/>
      <c r="H7" s="28" t="s">
        <v>33</v>
      </c>
      <c r="I7" s="83"/>
      <c r="J7" s="85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85" t="s">
        <v>53</v>
      </c>
      <c r="P7" s="85" t="s">
        <v>31</v>
      </c>
      <c r="Q7" s="32" t="s">
        <v>30</v>
      </c>
      <c r="R7" s="28" t="s">
        <v>32</v>
      </c>
      <c r="S7" s="85" t="s">
        <v>53</v>
      </c>
      <c r="T7" s="83" t="s">
        <v>31</v>
      </c>
      <c r="U7" s="30" t="s">
        <v>49</v>
      </c>
      <c r="V7" s="85" t="s">
        <v>50</v>
      </c>
    </row>
    <row r="8" spans="1:22" x14ac:dyDescent="0.15">
      <c r="A8" s="76"/>
      <c r="B8" s="24"/>
      <c r="C8" s="79"/>
      <c r="D8" s="79"/>
      <c r="E8" s="11"/>
      <c r="F8" s="24"/>
      <c r="G8" s="84"/>
      <c r="H8" s="29"/>
      <c r="I8" s="84"/>
      <c r="J8" s="84"/>
      <c r="K8" s="29"/>
      <c r="L8" s="29"/>
      <c r="M8" s="29"/>
      <c r="N8" s="29"/>
      <c r="O8" s="84"/>
      <c r="P8" s="84"/>
      <c r="Q8" s="31"/>
      <c r="R8" s="29"/>
      <c r="S8" s="84"/>
      <c r="T8" s="84"/>
      <c r="U8" s="31"/>
      <c r="V8" s="84"/>
    </row>
    <row r="9" spans="1:22" ht="15" customHeight="1" x14ac:dyDescent="0.15">
      <c r="A9" s="8" t="s">
        <v>29</v>
      </c>
      <c r="B9" s="34">
        <f t="shared" ref="B9:I9" si="0">B10+B11</f>
        <v>-154</v>
      </c>
      <c r="C9" s="34">
        <f t="shared" si="0"/>
        <v>-11</v>
      </c>
      <c r="D9" s="34">
        <f t="shared" si="0"/>
        <v>-2257</v>
      </c>
      <c r="E9" s="34">
        <f t="shared" si="0"/>
        <v>-144</v>
      </c>
      <c r="F9" s="34">
        <f t="shared" si="0"/>
        <v>163</v>
      </c>
      <c r="G9" s="34">
        <f t="shared" si="0"/>
        <v>1863</v>
      </c>
      <c r="H9" s="34">
        <f t="shared" si="0"/>
        <v>307</v>
      </c>
      <c r="I9" s="34">
        <f t="shared" si="0"/>
        <v>3649</v>
      </c>
      <c r="J9" s="51">
        <f>K9-L9</f>
        <v>-5.9116005739313504</v>
      </c>
      <c r="K9" s="51">
        <v>6.6916034274361795</v>
      </c>
      <c r="L9" s="51">
        <v>12.60320400136753</v>
      </c>
      <c r="M9" s="34">
        <f t="shared" ref="M9:U9" si="1">M10+M11</f>
        <v>-10</v>
      </c>
      <c r="N9" s="34">
        <f t="shared" si="1"/>
        <v>448</v>
      </c>
      <c r="O9" s="34">
        <f t="shared" si="1"/>
        <v>7126</v>
      </c>
      <c r="P9" s="34">
        <f t="shared" si="1"/>
        <v>233</v>
      </c>
      <c r="Q9" s="34">
        <f t="shared" si="1"/>
        <v>215</v>
      </c>
      <c r="R9" s="34">
        <f>R10+R11</f>
        <v>458</v>
      </c>
      <c r="S9" s="34">
        <f t="shared" si="1"/>
        <v>7597</v>
      </c>
      <c r="T9" s="34">
        <f t="shared" si="1"/>
        <v>243</v>
      </c>
      <c r="U9" s="34">
        <f t="shared" si="1"/>
        <v>215</v>
      </c>
      <c r="V9" s="51">
        <v>-0.41052781763411872</v>
      </c>
    </row>
    <row r="10" spans="1:22" ht="15" customHeight="1" x14ac:dyDescent="0.15">
      <c r="A10" s="6" t="s">
        <v>28</v>
      </c>
      <c r="B10" s="35">
        <f t="shared" ref="B10:I10" si="2">B20+B21+B22+B23</f>
        <v>-43</v>
      </c>
      <c r="C10" s="35">
        <f t="shared" si="2"/>
        <v>22</v>
      </c>
      <c r="D10" s="35">
        <f t="shared" si="2"/>
        <v>-1110</v>
      </c>
      <c r="E10" s="35">
        <f t="shared" si="2"/>
        <v>-61</v>
      </c>
      <c r="F10" s="35">
        <f t="shared" si="2"/>
        <v>136</v>
      </c>
      <c r="G10" s="35">
        <f t="shared" si="2"/>
        <v>1500</v>
      </c>
      <c r="H10" s="35">
        <f t="shared" si="2"/>
        <v>197</v>
      </c>
      <c r="I10" s="35">
        <f t="shared" si="2"/>
        <v>2487</v>
      </c>
      <c r="J10" s="48">
        <f t="shared" ref="J10:J38" si="3">K10-L10</f>
        <v>-3.3441845325998054</v>
      </c>
      <c r="K10" s="48">
        <v>7.4558868267798983</v>
      </c>
      <c r="L10" s="48">
        <v>10.800071359379704</v>
      </c>
      <c r="M10" s="35">
        <f t="shared" ref="M10:U10" si="4">M20+M21+M22+M23</f>
        <v>18</v>
      </c>
      <c r="N10" s="35">
        <f t="shared" si="4"/>
        <v>336</v>
      </c>
      <c r="O10" s="35">
        <f t="shared" si="4"/>
        <v>5375</v>
      </c>
      <c r="P10" s="35">
        <f t="shared" si="4"/>
        <v>199</v>
      </c>
      <c r="Q10" s="35">
        <f t="shared" si="4"/>
        <v>137</v>
      </c>
      <c r="R10" s="35">
        <f t="shared" si="4"/>
        <v>318</v>
      </c>
      <c r="S10" s="35">
        <f t="shared" si="4"/>
        <v>5498</v>
      </c>
      <c r="T10" s="35">
        <f t="shared" si="4"/>
        <v>205</v>
      </c>
      <c r="U10" s="35">
        <f t="shared" si="4"/>
        <v>113</v>
      </c>
      <c r="V10" s="48">
        <v>0.98680855060321804</v>
      </c>
    </row>
    <row r="11" spans="1:22" ht="15" customHeight="1" x14ac:dyDescent="0.15">
      <c r="A11" s="2" t="s">
        <v>27</v>
      </c>
      <c r="B11" s="36">
        <f t="shared" ref="B11:I11" si="5">B12+B13+B14+B15+B16</f>
        <v>-111</v>
      </c>
      <c r="C11" s="36">
        <f t="shared" si="5"/>
        <v>-33</v>
      </c>
      <c r="D11" s="36">
        <f t="shared" si="5"/>
        <v>-1147</v>
      </c>
      <c r="E11" s="36">
        <f t="shared" si="5"/>
        <v>-83</v>
      </c>
      <c r="F11" s="36">
        <f t="shared" si="5"/>
        <v>27</v>
      </c>
      <c r="G11" s="36">
        <f t="shared" si="5"/>
        <v>363</v>
      </c>
      <c r="H11" s="36">
        <f t="shared" si="5"/>
        <v>110</v>
      </c>
      <c r="I11" s="36">
        <f t="shared" si="5"/>
        <v>1162</v>
      </c>
      <c r="J11" s="53">
        <f t="shared" si="3"/>
        <v>-13.565937341606809</v>
      </c>
      <c r="K11" s="53">
        <v>4.4130157617275154</v>
      </c>
      <c r="L11" s="53">
        <v>17.978953103334323</v>
      </c>
      <c r="M11" s="36">
        <f t="shared" ref="M11:U11" si="6">M12+M13+M14+M15+M16</f>
        <v>-28</v>
      </c>
      <c r="N11" s="36">
        <f t="shared" si="6"/>
        <v>112</v>
      </c>
      <c r="O11" s="36">
        <f t="shared" si="6"/>
        <v>1751</v>
      </c>
      <c r="P11" s="36">
        <f t="shared" si="6"/>
        <v>34</v>
      </c>
      <c r="Q11" s="36">
        <f t="shared" si="6"/>
        <v>78</v>
      </c>
      <c r="R11" s="36">
        <f t="shared" si="6"/>
        <v>140</v>
      </c>
      <c r="S11" s="36">
        <f t="shared" si="6"/>
        <v>2099</v>
      </c>
      <c r="T11" s="36">
        <f t="shared" si="6"/>
        <v>38</v>
      </c>
      <c r="U11" s="36">
        <f t="shared" si="6"/>
        <v>102</v>
      </c>
      <c r="V11" s="53">
        <v>-4.5764607899396452</v>
      </c>
    </row>
    <row r="12" spans="1:22" ht="15" customHeight="1" x14ac:dyDescent="0.15">
      <c r="A12" s="6" t="s">
        <v>26</v>
      </c>
      <c r="B12" s="35">
        <f t="shared" ref="B12:I12" si="7">B24</f>
        <v>-9</v>
      </c>
      <c r="C12" s="35">
        <f t="shared" si="7"/>
        <v>-7</v>
      </c>
      <c r="D12" s="35">
        <f t="shared" si="7"/>
        <v>-104</v>
      </c>
      <c r="E12" s="35">
        <f t="shared" si="7"/>
        <v>-4</v>
      </c>
      <c r="F12" s="35">
        <f t="shared" si="7"/>
        <v>3</v>
      </c>
      <c r="G12" s="35">
        <f t="shared" si="7"/>
        <v>25</v>
      </c>
      <c r="H12" s="35">
        <f t="shared" si="7"/>
        <v>7</v>
      </c>
      <c r="I12" s="35">
        <f t="shared" si="7"/>
        <v>107</v>
      </c>
      <c r="J12" s="48">
        <f t="shared" si="3"/>
        <v>-8.4226514092407534</v>
      </c>
      <c r="K12" s="48">
        <v>6.316988556930565</v>
      </c>
      <c r="L12" s="48">
        <v>14.739639966171318</v>
      </c>
      <c r="M12" s="35">
        <f t="shared" ref="M12:U12" si="8">M24</f>
        <v>-5</v>
      </c>
      <c r="N12" s="35">
        <f t="shared" si="8"/>
        <v>6</v>
      </c>
      <c r="O12" s="35">
        <f t="shared" si="8"/>
        <v>146</v>
      </c>
      <c r="P12" s="35">
        <f t="shared" si="8"/>
        <v>0</v>
      </c>
      <c r="Q12" s="35">
        <f t="shared" si="8"/>
        <v>6</v>
      </c>
      <c r="R12" s="35">
        <f t="shared" si="8"/>
        <v>11</v>
      </c>
      <c r="S12" s="35">
        <f t="shared" si="8"/>
        <v>168</v>
      </c>
      <c r="T12" s="35">
        <f t="shared" si="8"/>
        <v>2</v>
      </c>
      <c r="U12" s="35">
        <f t="shared" si="8"/>
        <v>9</v>
      </c>
      <c r="V12" s="48">
        <v>-10.528314261550941</v>
      </c>
    </row>
    <row r="13" spans="1:22" ht="15" customHeight="1" x14ac:dyDescent="0.15">
      <c r="A13" s="4" t="s">
        <v>25</v>
      </c>
      <c r="B13" s="37">
        <f t="shared" ref="B13:I13" si="9">B25+B26+B27</f>
        <v>-19</v>
      </c>
      <c r="C13" s="37">
        <f t="shared" si="9"/>
        <v>0</v>
      </c>
      <c r="D13" s="37">
        <f t="shared" si="9"/>
        <v>-218</v>
      </c>
      <c r="E13" s="37">
        <f t="shared" si="9"/>
        <v>-19</v>
      </c>
      <c r="F13" s="37">
        <f t="shared" si="9"/>
        <v>3</v>
      </c>
      <c r="G13" s="37">
        <f t="shared" si="9"/>
        <v>73</v>
      </c>
      <c r="H13" s="37">
        <f t="shared" si="9"/>
        <v>22</v>
      </c>
      <c r="I13" s="37">
        <f t="shared" si="9"/>
        <v>202</v>
      </c>
      <c r="J13" s="49">
        <f t="shared" si="3"/>
        <v>-17.019922658965196</v>
      </c>
      <c r="K13" s="49">
        <v>2.6873562093102943</v>
      </c>
      <c r="L13" s="49">
        <v>19.707278868275491</v>
      </c>
      <c r="M13" s="37">
        <f t="shared" ref="M13:U13" si="10">M25+M26+M27</f>
        <v>0</v>
      </c>
      <c r="N13" s="37">
        <f t="shared" si="10"/>
        <v>20</v>
      </c>
      <c r="O13" s="37">
        <f t="shared" si="10"/>
        <v>296</v>
      </c>
      <c r="P13" s="37">
        <f t="shared" si="10"/>
        <v>4</v>
      </c>
      <c r="Q13" s="37">
        <f t="shared" si="10"/>
        <v>16</v>
      </c>
      <c r="R13" s="37">
        <f t="shared" si="10"/>
        <v>20</v>
      </c>
      <c r="S13" s="37">
        <f t="shared" si="10"/>
        <v>385</v>
      </c>
      <c r="T13" s="37">
        <f t="shared" si="10"/>
        <v>3</v>
      </c>
      <c r="U13" s="37">
        <f t="shared" si="10"/>
        <v>17</v>
      </c>
      <c r="V13" s="49">
        <v>0</v>
      </c>
    </row>
    <row r="14" spans="1:22" ht="15" customHeight="1" x14ac:dyDescent="0.15">
      <c r="A14" s="4" t="s">
        <v>24</v>
      </c>
      <c r="B14" s="37">
        <f t="shared" ref="B14:I14" si="11">B28+B29+B30+B31</f>
        <v>-45</v>
      </c>
      <c r="C14" s="37">
        <f t="shared" si="11"/>
        <v>-14</v>
      </c>
      <c r="D14" s="37">
        <f t="shared" si="11"/>
        <v>-364</v>
      </c>
      <c r="E14" s="37">
        <f t="shared" si="11"/>
        <v>-36</v>
      </c>
      <c r="F14" s="37">
        <f t="shared" si="11"/>
        <v>8</v>
      </c>
      <c r="G14" s="37">
        <f t="shared" si="11"/>
        <v>148</v>
      </c>
      <c r="H14" s="37">
        <f t="shared" si="11"/>
        <v>44</v>
      </c>
      <c r="I14" s="37">
        <f t="shared" si="11"/>
        <v>409</v>
      </c>
      <c r="J14" s="49">
        <f t="shared" si="3"/>
        <v>-15.469218884281414</v>
      </c>
      <c r="K14" s="49">
        <v>3.4376041965069808</v>
      </c>
      <c r="L14" s="49">
        <v>18.906823080788396</v>
      </c>
      <c r="M14" s="37">
        <f t="shared" ref="M14:U14" si="12">M28+M29+M30+M31</f>
        <v>-9</v>
      </c>
      <c r="N14" s="37">
        <f t="shared" si="12"/>
        <v>41</v>
      </c>
      <c r="O14" s="37">
        <f t="shared" si="12"/>
        <v>691</v>
      </c>
      <c r="P14" s="37">
        <f t="shared" si="12"/>
        <v>18</v>
      </c>
      <c r="Q14" s="37">
        <f t="shared" si="12"/>
        <v>23</v>
      </c>
      <c r="R14" s="37">
        <f t="shared" si="12"/>
        <v>50</v>
      </c>
      <c r="S14" s="37">
        <f t="shared" si="12"/>
        <v>794</v>
      </c>
      <c r="T14" s="37">
        <f t="shared" si="12"/>
        <v>15</v>
      </c>
      <c r="U14" s="37">
        <f t="shared" si="12"/>
        <v>35</v>
      </c>
      <c r="V14" s="49">
        <v>-3.8673047210703508</v>
      </c>
    </row>
    <row r="15" spans="1:22" ht="15" customHeight="1" x14ac:dyDescent="0.15">
      <c r="A15" s="4" t="s">
        <v>23</v>
      </c>
      <c r="B15" s="37">
        <f t="shared" ref="B15:I15" si="13">B32+B33+B34+B35</f>
        <v>-22</v>
      </c>
      <c r="C15" s="37">
        <f t="shared" si="13"/>
        <v>-8</v>
      </c>
      <c r="D15" s="37">
        <f t="shared" si="13"/>
        <v>-325</v>
      </c>
      <c r="E15" s="37">
        <f t="shared" si="13"/>
        <v>-13</v>
      </c>
      <c r="F15" s="37">
        <f t="shared" si="13"/>
        <v>13</v>
      </c>
      <c r="G15" s="37">
        <f t="shared" si="13"/>
        <v>101</v>
      </c>
      <c r="H15" s="37">
        <f t="shared" si="13"/>
        <v>26</v>
      </c>
      <c r="I15" s="37">
        <f t="shared" si="13"/>
        <v>339</v>
      </c>
      <c r="J15" s="49">
        <f t="shared" si="3"/>
        <v>-7.3528729983588175</v>
      </c>
      <c r="K15" s="49">
        <v>7.3528729983588175</v>
      </c>
      <c r="L15" s="49">
        <v>14.705745996717635</v>
      </c>
      <c r="M15" s="37">
        <f t="shared" ref="M15:U15" si="14">M32+M33+M34+M35</f>
        <v>-9</v>
      </c>
      <c r="N15" s="37">
        <f t="shared" si="14"/>
        <v>40</v>
      </c>
      <c r="O15" s="37">
        <f t="shared" si="14"/>
        <v>518</v>
      </c>
      <c r="P15" s="37">
        <f t="shared" si="14"/>
        <v>10</v>
      </c>
      <c r="Q15" s="37">
        <f t="shared" si="14"/>
        <v>30</v>
      </c>
      <c r="R15" s="37">
        <f t="shared" si="14"/>
        <v>49</v>
      </c>
      <c r="S15" s="37">
        <f t="shared" si="14"/>
        <v>605</v>
      </c>
      <c r="T15" s="37">
        <f t="shared" si="14"/>
        <v>14</v>
      </c>
      <c r="U15" s="37">
        <f t="shared" si="14"/>
        <v>35</v>
      </c>
      <c r="V15" s="49">
        <v>-5.0904505373253315</v>
      </c>
    </row>
    <row r="16" spans="1:22" ht="15" customHeight="1" x14ac:dyDescent="0.15">
      <c r="A16" s="2" t="s">
        <v>22</v>
      </c>
      <c r="B16" s="36">
        <f t="shared" ref="B16:I16" si="15">B36+B37+B38</f>
        <v>-16</v>
      </c>
      <c r="C16" s="36">
        <f t="shared" si="15"/>
        <v>-4</v>
      </c>
      <c r="D16" s="36">
        <f t="shared" si="15"/>
        <v>-136</v>
      </c>
      <c r="E16" s="36">
        <f t="shared" si="15"/>
        <v>-11</v>
      </c>
      <c r="F16" s="36">
        <f t="shared" si="15"/>
        <v>0</v>
      </c>
      <c r="G16" s="36">
        <f t="shared" si="15"/>
        <v>16</v>
      </c>
      <c r="H16" s="36">
        <f t="shared" si="15"/>
        <v>11</v>
      </c>
      <c r="I16" s="36">
        <f t="shared" si="15"/>
        <v>105</v>
      </c>
      <c r="J16" s="53">
        <f t="shared" si="3"/>
        <v>-25.474885786962631</v>
      </c>
      <c r="K16" s="53">
        <v>0</v>
      </c>
      <c r="L16" s="53">
        <v>25.474885786962631</v>
      </c>
      <c r="M16" s="36">
        <f t="shared" ref="M16:U16" si="16">M36+M37+M38</f>
        <v>-5</v>
      </c>
      <c r="N16" s="36">
        <f t="shared" si="16"/>
        <v>5</v>
      </c>
      <c r="O16" s="36">
        <f t="shared" si="16"/>
        <v>100</v>
      </c>
      <c r="P16" s="36">
        <f t="shared" si="16"/>
        <v>2</v>
      </c>
      <c r="Q16" s="36">
        <f t="shared" si="16"/>
        <v>3</v>
      </c>
      <c r="R16" s="36">
        <f t="shared" si="16"/>
        <v>10</v>
      </c>
      <c r="S16" s="36">
        <f t="shared" si="16"/>
        <v>147</v>
      </c>
      <c r="T16" s="36">
        <f t="shared" si="16"/>
        <v>4</v>
      </c>
      <c r="U16" s="36">
        <f t="shared" si="16"/>
        <v>6</v>
      </c>
      <c r="V16" s="53">
        <v>-11.579493539528469</v>
      </c>
    </row>
    <row r="17" spans="1:22" ht="15" customHeight="1" x14ac:dyDescent="0.15">
      <c r="A17" s="6" t="s">
        <v>21</v>
      </c>
      <c r="B17" s="35">
        <f t="shared" ref="B17:I17" si="17">B12+B13+B20</f>
        <v>-74</v>
      </c>
      <c r="C17" s="35">
        <f t="shared" si="17"/>
        <v>-35</v>
      </c>
      <c r="D17" s="35">
        <f t="shared" si="17"/>
        <v>-885</v>
      </c>
      <c r="E17" s="35">
        <f t="shared" si="17"/>
        <v>-64</v>
      </c>
      <c r="F17" s="35">
        <f t="shared" si="17"/>
        <v>65</v>
      </c>
      <c r="G17" s="35">
        <f t="shared" si="17"/>
        <v>745</v>
      </c>
      <c r="H17" s="35">
        <f t="shared" si="17"/>
        <v>129</v>
      </c>
      <c r="I17" s="35">
        <f t="shared" si="17"/>
        <v>1371</v>
      </c>
      <c r="J17" s="48">
        <f t="shared" si="3"/>
        <v>-6.5627287772462921</v>
      </c>
      <c r="K17" s="48">
        <v>6.6652714143907659</v>
      </c>
      <c r="L17" s="48">
        <v>13.228000191637058</v>
      </c>
      <c r="M17" s="35">
        <f t="shared" ref="M17:U17" si="18">M12+M13+M20</f>
        <v>-10</v>
      </c>
      <c r="N17" s="35">
        <f t="shared" si="18"/>
        <v>143</v>
      </c>
      <c r="O17" s="35">
        <f t="shared" si="18"/>
        <v>2440</v>
      </c>
      <c r="P17" s="35">
        <f t="shared" si="18"/>
        <v>82</v>
      </c>
      <c r="Q17" s="35">
        <f t="shared" si="18"/>
        <v>61</v>
      </c>
      <c r="R17" s="35">
        <f t="shared" si="18"/>
        <v>153</v>
      </c>
      <c r="S17" s="35">
        <f t="shared" si="18"/>
        <v>2699</v>
      </c>
      <c r="T17" s="35">
        <f t="shared" si="18"/>
        <v>95</v>
      </c>
      <c r="U17" s="35">
        <f t="shared" si="18"/>
        <v>58</v>
      </c>
      <c r="V17" s="48">
        <v>-1.025426371444734</v>
      </c>
    </row>
    <row r="18" spans="1:22" ht="15" customHeight="1" x14ac:dyDescent="0.15">
      <c r="A18" s="4" t="s">
        <v>20</v>
      </c>
      <c r="B18" s="37">
        <f t="shared" ref="B18:I18" si="19">B14+B22</f>
        <v>-68</v>
      </c>
      <c r="C18" s="37">
        <f t="shared" si="19"/>
        <v>-13</v>
      </c>
      <c r="D18" s="37">
        <f t="shared" si="19"/>
        <v>-611</v>
      </c>
      <c r="E18" s="37">
        <f t="shared" si="19"/>
        <v>-47</v>
      </c>
      <c r="F18" s="37">
        <f t="shared" si="19"/>
        <v>22</v>
      </c>
      <c r="G18" s="37">
        <f t="shared" si="19"/>
        <v>318</v>
      </c>
      <c r="H18" s="37">
        <f t="shared" si="19"/>
        <v>69</v>
      </c>
      <c r="I18" s="37">
        <f t="shared" si="19"/>
        <v>740</v>
      </c>
      <c r="J18" s="49">
        <f t="shared" si="3"/>
        <v>-10.670189901095117</v>
      </c>
      <c r="K18" s="49">
        <v>4.9945569749806937</v>
      </c>
      <c r="L18" s="49">
        <v>15.664746876075812</v>
      </c>
      <c r="M18" s="37">
        <f t="shared" ref="M18:U18" si="20">M14+M22</f>
        <v>-21</v>
      </c>
      <c r="N18" s="37">
        <f t="shared" si="20"/>
        <v>68</v>
      </c>
      <c r="O18" s="37">
        <f t="shared" si="20"/>
        <v>1310</v>
      </c>
      <c r="P18" s="37">
        <f t="shared" si="20"/>
        <v>28</v>
      </c>
      <c r="Q18" s="37">
        <f t="shared" si="20"/>
        <v>40</v>
      </c>
      <c r="R18" s="37">
        <f t="shared" si="20"/>
        <v>89</v>
      </c>
      <c r="S18" s="37">
        <f t="shared" si="20"/>
        <v>1499</v>
      </c>
      <c r="T18" s="37">
        <f t="shared" si="20"/>
        <v>27</v>
      </c>
      <c r="U18" s="37">
        <f t="shared" si="20"/>
        <v>62</v>
      </c>
      <c r="V18" s="49">
        <v>-4.767531657936118</v>
      </c>
    </row>
    <row r="19" spans="1:22" ht="15" customHeight="1" x14ac:dyDescent="0.15">
      <c r="A19" s="2" t="s">
        <v>19</v>
      </c>
      <c r="B19" s="36">
        <f t="shared" ref="B19:I19" si="21">B15+B16+B21+B23</f>
        <v>-12</v>
      </c>
      <c r="C19" s="36">
        <f t="shared" si="21"/>
        <v>37</v>
      </c>
      <c r="D19" s="36">
        <f t="shared" si="21"/>
        <v>-761</v>
      </c>
      <c r="E19" s="36">
        <f t="shared" si="21"/>
        <v>-33</v>
      </c>
      <c r="F19" s="36">
        <f t="shared" si="21"/>
        <v>76</v>
      </c>
      <c r="G19" s="36">
        <f t="shared" si="21"/>
        <v>800</v>
      </c>
      <c r="H19" s="36">
        <f t="shared" si="21"/>
        <v>109</v>
      </c>
      <c r="I19" s="36">
        <f t="shared" si="21"/>
        <v>1538</v>
      </c>
      <c r="J19" s="53">
        <f t="shared" si="3"/>
        <v>-3.2346442775077344</v>
      </c>
      <c r="K19" s="53">
        <v>7.4494837906238702</v>
      </c>
      <c r="L19" s="53">
        <v>10.684128068131605</v>
      </c>
      <c r="M19" s="36">
        <f t="shared" ref="M19:U19" si="22">M15+M16+M21+M23</f>
        <v>21</v>
      </c>
      <c r="N19" s="36">
        <f t="shared" si="22"/>
        <v>237</v>
      </c>
      <c r="O19" s="36">
        <f t="shared" si="22"/>
        <v>3376</v>
      </c>
      <c r="P19" s="36">
        <f t="shared" si="22"/>
        <v>123</v>
      </c>
      <c r="Q19" s="36">
        <f t="shared" si="22"/>
        <v>114</v>
      </c>
      <c r="R19" s="36">
        <f t="shared" si="22"/>
        <v>216</v>
      </c>
      <c r="S19" s="36">
        <f t="shared" si="22"/>
        <v>3399</v>
      </c>
      <c r="T19" s="36">
        <f t="shared" si="22"/>
        <v>121</v>
      </c>
      <c r="U19" s="36">
        <f t="shared" si="22"/>
        <v>95</v>
      </c>
      <c r="V19" s="53">
        <v>2.0584099947776551</v>
      </c>
    </row>
    <row r="20" spans="1:22" ht="15" customHeight="1" x14ac:dyDescent="0.15">
      <c r="A20" s="5" t="s">
        <v>18</v>
      </c>
      <c r="B20" s="40">
        <f>E20+M20</f>
        <v>-46</v>
      </c>
      <c r="C20" s="40">
        <v>-28</v>
      </c>
      <c r="D20" s="40">
        <f>G20-I20+O20-S20</f>
        <v>-563</v>
      </c>
      <c r="E20" s="40">
        <f>F20-H20</f>
        <v>-41</v>
      </c>
      <c r="F20" s="40">
        <v>59</v>
      </c>
      <c r="G20" s="40">
        <v>647</v>
      </c>
      <c r="H20" s="40">
        <v>100</v>
      </c>
      <c r="I20" s="40">
        <v>1062</v>
      </c>
      <c r="J20" s="61">
        <f t="shared" si="3"/>
        <v>-5.0240219629375407</v>
      </c>
      <c r="K20" s="61">
        <v>7.229690141788172</v>
      </c>
      <c r="L20" s="61">
        <v>12.253712104725713</v>
      </c>
      <c r="M20" s="40">
        <f>N20-R20</f>
        <v>-5</v>
      </c>
      <c r="N20" s="40">
        <f>SUM(P20:Q20)</f>
        <v>117</v>
      </c>
      <c r="O20" s="41">
        <v>1998</v>
      </c>
      <c r="P20" s="41">
        <v>78</v>
      </c>
      <c r="Q20" s="41">
        <v>39</v>
      </c>
      <c r="R20" s="41">
        <f>SUM(T20:U20)</f>
        <v>122</v>
      </c>
      <c r="S20" s="41">
        <v>2146</v>
      </c>
      <c r="T20" s="41">
        <v>90</v>
      </c>
      <c r="U20" s="41">
        <v>32</v>
      </c>
      <c r="V20" s="52">
        <v>-0.61268560523628501</v>
      </c>
    </row>
    <row r="21" spans="1:22" ht="15" customHeight="1" x14ac:dyDescent="0.15">
      <c r="A21" s="3" t="s">
        <v>17</v>
      </c>
      <c r="B21" s="42">
        <f t="shared" ref="B21:B38" si="23">E21+M21</f>
        <v>55</v>
      </c>
      <c r="C21" s="42">
        <v>52</v>
      </c>
      <c r="D21" s="42">
        <f t="shared" ref="D21:D38" si="24">G21-I21+O21-S21</f>
        <v>-102</v>
      </c>
      <c r="E21" s="42">
        <f t="shared" ref="E21:E38" si="25">F21-H21</f>
        <v>4</v>
      </c>
      <c r="F21" s="42">
        <v>60</v>
      </c>
      <c r="G21" s="42">
        <v>583</v>
      </c>
      <c r="H21" s="42">
        <v>56</v>
      </c>
      <c r="I21" s="42">
        <v>876</v>
      </c>
      <c r="J21" s="62">
        <f t="shared" si="3"/>
        <v>0.60909802733785234</v>
      </c>
      <c r="K21" s="62">
        <v>9.1364704100677585</v>
      </c>
      <c r="L21" s="62">
        <v>8.5273723827299062</v>
      </c>
      <c r="M21" s="42">
        <f t="shared" ref="M21:M38" si="26">N21-R21</f>
        <v>51</v>
      </c>
      <c r="N21" s="42">
        <f>SUM(P21:Q21)</f>
        <v>166</v>
      </c>
      <c r="O21" s="42">
        <v>2263</v>
      </c>
      <c r="P21" s="42">
        <v>95</v>
      </c>
      <c r="Q21" s="42">
        <v>71</v>
      </c>
      <c r="R21" s="42">
        <f t="shared" ref="R21:R38" si="27">SUM(T21:U21)</f>
        <v>115</v>
      </c>
      <c r="S21" s="42">
        <v>2072</v>
      </c>
      <c r="T21" s="42">
        <v>82</v>
      </c>
      <c r="U21" s="42">
        <v>33</v>
      </c>
      <c r="V21" s="49">
        <v>7.7659998485575912</v>
      </c>
    </row>
    <row r="22" spans="1:22" ht="15" customHeight="1" x14ac:dyDescent="0.15">
      <c r="A22" s="3" t="s">
        <v>16</v>
      </c>
      <c r="B22" s="42">
        <f t="shared" si="23"/>
        <v>-23</v>
      </c>
      <c r="C22" s="42">
        <v>1</v>
      </c>
      <c r="D22" s="42">
        <f t="shared" si="24"/>
        <v>-247</v>
      </c>
      <c r="E22" s="42">
        <f t="shared" si="25"/>
        <v>-11</v>
      </c>
      <c r="F22" s="42">
        <v>14</v>
      </c>
      <c r="G22" s="42">
        <v>170</v>
      </c>
      <c r="H22" s="42">
        <v>25</v>
      </c>
      <c r="I22" s="42">
        <v>331</v>
      </c>
      <c r="J22" s="62">
        <f t="shared" si="3"/>
        <v>-5.2945887619526051</v>
      </c>
      <c r="K22" s="62">
        <v>6.7385675152124076</v>
      </c>
      <c r="L22" s="62">
        <v>12.033156277165013</v>
      </c>
      <c r="M22" s="42">
        <f t="shared" si="26"/>
        <v>-12</v>
      </c>
      <c r="N22" s="42">
        <f t="shared" ref="N22:N38" si="28">SUM(P22:Q22)</f>
        <v>27</v>
      </c>
      <c r="O22" s="42">
        <v>619</v>
      </c>
      <c r="P22" s="42">
        <v>10</v>
      </c>
      <c r="Q22" s="42">
        <v>17</v>
      </c>
      <c r="R22" s="42">
        <f t="shared" si="27"/>
        <v>39</v>
      </c>
      <c r="S22" s="42">
        <v>705</v>
      </c>
      <c r="T22" s="42">
        <v>12</v>
      </c>
      <c r="U22" s="42">
        <v>27</v>
      </c>
      <c r="V22" s="49">
        <v>-5.7759150130392065</v>
      </c>
    </row>
    <row r="23" spans="1:22" ht="15" customHeight="1" x14ac:dyDescent="0.15">
      <c r="A23" s="1" t="s">
        <v>15</v>
      </c>
      <c r="B23" s="43">
        <f t="shared" si="23"/>
        <v>-29</v>
      </c>
      <c r="C23" s="43">
        <v>-3</v>
      </c>
      <c r="D23" s="43">
        <f t="shared" si="24"/>
        <v>-198</v>
      </c>
      <c r="E23" s="43">
        <f t="shared" si="25"/>
        <v>-13</v>
      </c>
      <c r="F23" s="43">
        <v>3</v>
      </c>
      <c r="G23" s="43">
        <v>100</v>
      </c>
      <c r="H23" s="43">
        <v>16</v>
      </c>
      <c r="I23" s="43">
        <v>218</v>
      </c>
      <c r="J23" s="63">
        <f t="shared" si="3"/>
        <v>-9.0583021109385005</v>
      </c>
      <c r="K23" s="63">
        <v>2.0903774102165769</v>
      </c>
      <c r="L23" s="63">
        <v>11.148679521155078</v>
      </c>
      <c r="M23" s="43">
        <f t="shared" si="26"/>
        <v>-16</v>
      </c>
      <c r="N23" s="43">
        <f t="shared" si="28"/>
        <v>26</v>
      </c>
      <c r="O23" s="43">
        <v>495</v>
      </c>
      <c r="P23" s="43">
        <v>16</v>
      </c>
      <c r="Q23" s="43">
        <v>10</v>
      </c>
      <c r="R23" s="43">
        <f t="shared" si="27"/>
        <v>42</v>
      </c>
      <c r="S23" s="47">
        <v>575</v>
      </c>
      <c r="T23" s="47">
        <v>21</v>
      </c>
      <c r="U23" s="47">
        <v>21</v>
      </c>
      <c r="V23" s="54">
        <v>-11.148679521155071</v>
      </c>
    </row>
    <row r="24" spans="1:22" ht="15" customHeight="1" x14ac:dyDescent="0.15">
      <c r="A24" s="7" t="s">
        <v>14</v>
      </c>
      <c r="B24" s="45">
        <f t="shared" si="23"/>
        <v>-9</v>
      </c>
      <c r="C24" s="45">
        <v>-7</v>
      </c>
      <c r="D24" s="45">
        <f t="shared" si="24"/>
        <v>-104</v>
      </c>
      <c r="E24" s="40">
        <f t="shared" si="25"/>
        <v>-4</v>
      </c>
      <c r="F24" s="45">
        <v>3</v>
      </c>
      <c r="G24" s="45">
        <v>25</v>
      </c>
      <c r="H24" s="45">
        <v>7</v>
      </c>
      <c r="I24" s="46">
        <v>107</v>
      </c>
      <c r="J24" s="73">
        <f t="shared" si="3"/>
        <v>-8.4226514092407534</v>
      </c>
      <c r="K24" s="73">
        <v>6.316988556930565</v>
      </c>
      <c r="L24" s="73">
        <v>14.739639966171318</v>
      </c>
      <c r="M24" s="40">
        <f t="shared" si="26"/>
        <v>-5</v>
      </c>
      <c r="N24" s="45">
        <f t="shared" si="28"/>
        <v>6</v>
      </c>
      <c r="O24" s="45">
        <v>146</v>
      </c>
      <c r="P24" s="45">
        <v>0</v>
      </c>
      <c r="Q24" s="45">
        <v>6</v>
      </c>
      <c r="R24" s="45">
        <f t="shared" si="27"/>
        <v>11</v>
      </c>
      <c r="S24" s="45">
        <v>168</v>
      </c>
      <c r="T24" s="45">
        <v>2</v>
      </c>
      <c r="U24" s="45">
        <v>9</v>
      </c>
      <c r="V24" s="51">
        <v>-10.528314261550941</v>
      </c>
    </row>
    <row r="25" spans="1:22" ht="15" customHeight="1" x14ac:dyDescent="0.15">
      <c r="A25" s="5" t="s">
        <v>13</v>
      </c>
      <c r="B25" s="40">
        <f t="shared" si="23"/>
        <v>-1</v>
      </c>
      <c r="C25" s="40">
        <v>3</v>
      </c>
      <c r="D25" s="40">
        <f t="shared" si="24"/>
        <v>-36</v>
      </c>
      <c r="E25" s="40">
        <f t="shared" si="25"/>
        <v>-4</v>
      </c>
      <c r="F25" s="40">
        <v>0</v>
      </c>
      <c r="G25" s="40">
        <v>5</v>
      </c>
      <c r="H25" s="40">
        <v>4</v>
      </c>
      <c r="I25" s="40">
        <v>39</v>
      </c>
      <c r="J25" s="61">
        <f t="shared" si="3"/>
        <v>-31.049182413946685</v>
      </c>
      <c r="K25" s="61">
        <v>0</v>
      </c>
      <c r="L25" s="61">
        <v>31.049182413946685</v>
      </c>
      <c r="M25" s="40">
        <f t="shared" si="26"/>
        <v>3</v>
      </c>
      <c r="N25" s="40">
        <f t="shared" si="28"/>
        <v>4</v>
      </c>
      <c r="O25" s="40">
        <v>43</v>
      </c>
      <c r="P25" s="40">
        <v>1</v>
      </c>
      <c r="Q25" s="40">
        <v>3</v>
      </c>
      <c r="R25" s="40">
        <f t="shared" si="27"/>
        <v>1</v>
      </c>
      <c r="S25" s="41">
        <v>45</v>
      </c>
      <c r="T25" s="41">
        <v>1</v>
      </c>
      <c r="U25" s="41">
        <v>0</v>
      </c>
      <c r="V25" s="52">
        <v>23.286886810460015</v>
      </c>
    </row>
    <row r="26" spans="1:22" ht="15" customHeight="1" x14ac:dyDescent="0.15">
      <c r="A26" s="3" t="s">
        <v>12</v>
      </c>
      <c r="B26" s="42">
        <f t="shared" si="23"/>
        <v>-4</v>
      </c>
      <c r="C26" s="42">
        <v>6</v>
      </c>
      <c r="D26" s="42">
        <f t="shared" si="24"/>
        <v>-69</v>
      </c>
      <c r="E26" s="42">
        <f t="shared" si="25"/>
        <v>-6</v>
      </c>
      <c r="F26" s="42">
        <v>1</v>
      </c>
      <c r="G26" s="42">
        <v>13</v>
      </c>
      <c r="H26" s="42">
        <v>7</v>
      </c>
      <c r="I26" s="42">
        <v>52</v>
      </c>
      <c r="J26" s="62">
        <f t="shared" si="3"/>
        <v>-20.664734444988142</v>
      </c>
      <c r="K26" s="62">
        <v>3.4441224074980239</v>
      </c>
      <c r="L26" s="62">
        <v>24.108856852486166</v>
      </c>
      <c r="M26" s="42">
        <f t="shared" si="26"/>
        <v>2</v>
      </c>
      <c r="N26" s="42">
        <f t="shared" si="28"/>
        <v>5</v>
      </c>
      <c r="O26" s="42">
        <v>71</v>
      </c>
      <c r="P26" s="42">
        <v>2</v>
      </c>
      <c r="Q26" s="42">
        <v>3</v>
      </c>
      <c r="R26" s="42">
        <f t="shared" si="27"/>
        <v>3</v>
      </c>
      <c r="S26" s="42">
        <v>101</v>
      </c>
      <c r="T26" s="42">
        <v>0</v>
      </c>
      <c r="U26" s="42">
        <v>3</v>
      </c>
      <c r="V26" s="49">
        <v>6.8882448149960442</v>
      </c>
    </row>
    <row r="27" spans="1:22" ht="15" customHeight="1" x14ac:dyDescent="0.15">
      <c r="A27" s="1" t="s">
        <v>11</v>
      </c>
      <c r="B27" s="43">
        <f t="shared" si="23"/>
        <v>-14</v>
      </c>
      <c r="C27" s="43">
        <v>-9</v>
      </c>
      <c r="D27" s="43">
        <f t="shared" si="24"/>
        <v>-113</v>
      </c>
      <c r="E27" s="43">
        <f t="shared" si="25"/>
        <v>-9</v>
      </c>
      <c r="F27" s="43">
        <v>2</v>
      </c>
      <c r="G27" s="43">
        <v>55</v>
      </c>
      <c r="H27" s="43">
        <v>11</v>
      </c>
      <c r="I27" s="43">
        <v>111</v>
      </c>
      <c r="J27" s="63">
        <f t="shared" si="3"/>
        <v>-12.909496357201926</v>
      </c>
      <c r="K27" s="63">
        <v>2.8687769682670941</v>
      </c>
      <c r="L27" s="63">
        <v>15.778273325469019</v>
      </c>
      <c r="M27" s="43">
        <f t="shared" si="26"/>
        <v>-5</v>
      </c>
      <c r="N27" s="43">
        <f t="shared" si="28"/>
        <v>11</v>
      </c>
      <c r="O27" s="47">
        <v>182</v>
      </c>
      <c r="P27" s="47">
        <v>1</v>
      </c>
      <c r="Q27" s="47">
        <v>10</v>
      </c>
      <c r="R27" s="47">
        <f t="shared" si="27"/>
        <v>16</v>
      </c>
      <c r="S27" s="47">
        <v>239</v>
      </c>
      <c r="T27" s="47">
        <v>2</v>
      </c>
      <c r="U27" s="47">
        <v>14</v>
      </c>
      <c r="V27" s="54">
        <v>-7.1719424206677331</v>
      </c>
    </row>
    <row r="28" spans="1:22" ht="15" customHeight="1" x14ac:dyDescent="0.15">
      <c r="A28" s="5" t="s">
        <v>10</v>
      </c>
      <c r="B28" s="40">
        <f t="shared" si="23"/>
        <v>-11</v>
      </c>
      <c r="C28" s="40">
        <v>-1</v>
      </c>
      <c r="D28" s="40">
        <f t="shared" si="24"/>
        <v>-63</v>
      </c>
      <c r="E28" s="40">
        <f t="shared" si="25"/>
        <v>-9</v>
      </c>
      <c r="F28" s="40">
        <v>0</v>
      </c>
      <c r="G28" s="40">
        <v>9</v>
      </c>
      <c r="H28" s="40">
        <v>9</v>
      </c>
      <c r="I28" s="40">
        <v>45</v>
      </c>
      <c r="J28" s="61">
        <f t="shared" si="3"/>
        <v>-33.625969783585141</v>
      </c>
      <c r="K28" s="61">
        <v>0</v>
      </c>
      <c r="L28" s="61">
        <v>33.625969783585141</v>
      </c>
      <c r="M28" s="40">
        <f t="shared" si="26"/>
        <v>-2</v>
      </c>
      <c r="N28" s="40">
        <f t="shared" si="28"/>
        <v>7</v>
      </c>
      <c r="O28" s="40">
        <v>72</v>
      </c>
      <c r="P28" s="40">
        <v>6</v>
      </c>
      <c r="Q28" s="40">
        <v>1</v>
      </c>
      <c r="R28" s="40">
        <f t="shared" si="27"/>
        <v>9</v>
      </c>
      <c r="S28" s="40">
        <v>99</v>
      </c>
      <c r="T28" s="40">
        <v>1</v>
      </c>
      <c r="U28" s="40">
        <v>8</v>
      </c>
      <c r="V28" s="48">
        <v>-7.4724377296855913</v>
      </c>
    </row>
    <row r="29" spans="1:22" ht="15" customHeight="1" x14ac:dyDescent="0.15">
      <c r="A29" s="3" t="s">
        <v>9</v>
      </c>
      <c r="B29" s="42">
        <f t="shared" si="23"/>
        <v>-5</v>
      </c>
      <c r="C29" s="42">
        <v>3</v>
      </c>
      <c r="D29" s="42">
        <f t="shared" si="24"/>
        <v>-57</v>
      </c>
      <c r="E29" s="42">
        <f t="shared" si="25"/>
        <v>-8</v>
      </c>
      <c r="F29" s="42">
        <v>1</v>
      </c>
      <c r="G29" s="42">
        <v>57</v>
      </c>
      <c r="H29" s="42">
        <v>9</v>
      </c>
      <c r="I29" s="42">
        <v>112</v>
      </c>
      <c r="J29" s="62">
        <f t="shared" si="3"/>
        <v>-11.295337587087516</v>
      </c>
      <c r="K29" s="62">
        <v>1.4119171983859395</v>
      </c>
      <c r="L29" s="62">
        <v>12.707254785473456</v>
      </c>
      <c r="M29" s="42">
        <f t="shared" si="26"/>
        <v>3</v>
      </c>
      <c r="N29" s="42">
        <f t="shared" si="28"/>
        <v>16</v>
      </c>
      <c r="O29" s="42">
        <v>242</v>
      </c>
      <c r="P29" s="42">
        <v>6</v>
      </c>
      <c r="Q29" s="42">
        <v>10</v>
      </c>
      <c r="R29" s="42">
        <f t="shared" si="27"/>
        <v>13</v>
      </c>
      <c r="S29" s="42">
        <v>244</v>
      </c>
      <c r="T29" s="42">
        <v>6</v>
      </c>
      <c r="U29" s="42">
        <v>7</v>
      </c>
      <c r="V29" s="49">
        <v>4.2357515951578186</v>
      </c>
    </row>
    <row r="30" spans="1:22" ht="15" customHeight="1" x14ac:dyDescent="0.15">
      <c r="A30" s="3" t="s">
        <v>8</v>
      </c>
      <c r="B30" s="42">
        <f t="shared" si="23"/>
        <v>-25</v>
      </c>
      <c r="C30" s="42">
        <v>-10</v>
      </c>
      <c r="D30" s="42">
        <f t="shared" si="24"/>
        <v>-139</v>
      </c>
      <c r="E30" s="42">
        <f t="shared" si="25"/>
        <v>-9</v>
      </c>
      <c r="F30" s="42">
        <v>3</v>
      </c>
      <c r="G30" s="42">
        <v>47</v>
      </c>
      <c r="H30" s="42">
        <v>12</v>
      </c>
      <c r="I30" s="42">
        <v>134</v>
      </c>
      <c r="J30" s="62">
        <f t="shared" si="3"/>
        <v>-12.299810685973959</v>
      </c>
      <c r="K30" s="62">
        <v>4.0999368953246531</v>
      </c>
      <c r="L30" s="62">
        <v>16.399747581298612</v>
      </c>
      <c r="M30" s="42">
        <f t="shared" si="26"/>
        <v>-16</v>
      </c>
      <c r="N30" s="42">
        <f t="shared" si="28"/>
        <v>3</v>
      </c>
      <c r="O30" s="42">
        <v>219</v>
      </c>
      <c r="P30" s="42">
        <v>1</v>
      </c>
      <c r="Q30" s="42">
        <v>2</v>
      </c>
      <c r="R30" s="42">
        <f t="shared" si="27"/>
        <v>19</v>
      </c>
      <c r="S30" s="42">
        <v>271</v>
      </c>
      <c r="T30" s="42">
        <v>7</v>
      </c>
      <c r="U30" s="42">
        <v>12</v>
      </c>
      <c r="V30" s="49">
        <v>-21.866330108398149</v>
      </c>
    </row>
    <row r="31" spans="1:22" ht="15" customHeight="1" x14ac:dyDescent="0.15">
      <c r="A31" s="1" t="s">
        <v>7</v>
      </c>
      <c r="B31" s="43">
        <f t="shared" si="23"/>
        <v>-4</v>
      </c>
      <c r="C31" s="43">
        <v>-6</v>
      </c>
      <c r="D31" s="43">
        <f t="shared" si="24"/>
        <v>-105</v>
      </c>
      <c r="E31" s="43">
        <f t="shared" si="25"/>
        <v>-10</v>
      </c>
      <c r="F31" s="43">
        <v>4</v>
      </c>
      <c r="G31" s="43">
        <v>35</v>
      </c>
      <c r="H31" s="43">
        <v>14</v>
      </c>
      <c r="I31" s="43">
        <v>118</v>
      </c>
      <c r="J31" s="63">
        <f t="shared" si="3"/>
        <v>-16.140056887085748</v>
      </c>
      <c r="K31" s="63">
        <v>6.4560227548342999</v>
      </c>
      <c r="L31" s="63">
        <v>22.596079641920049</v>
      </c>
      <c r="M31" s="43">
        <f t="shared" si="26"/>
        <v>6</v>
      </c>
      <c r="N31" s="43">
        <f t="shared" si="28"/>
        <v>15</v>
      </c>
      <c r="O31" s="43">
        <v>158</v>
      </c>
      <c r="P31" s="43">
        <v>5</v>
      </c>
      <c r="Q31" s="43">
        <v>10</v>
      </c>
      <c r="R31" s="43">
        <f t="shared" si="27"/>
        <v>9</v>
      </c>
      <c r="S31" s="43">
        <v>180</v>
      </c>
      <c r="T31" s="43">
        <v>1</v>
      </c>
      <c r="U31" s="43">
        <v>8</v>
      </c>
      <c r="V31" s="53">
        <v>9.6840341322514512</v>
      </c>
    </row>
    <row r="32" spans="1:22" ht="15" customHeight="1" x14ac:dyDescent="0.15">
      <c r="A32" s="5" t="s">
        <v>6</v>
      </c>
      <c r="B32" s="40">
        <f t="shared" si="23"/>
        <v>-5</v>
      </c>
      <c r="C32" s="40">
        <v>-8</v>
      </c>
      <c r="D32" s="40">
        <f t="shared" si="24"/>
        <v>-6</v>
      </c>
      <c r="E32" s="40">
        <f t="shared" si="25"/>
        <v>-1</v>
      </c>
      <c r="F32" s="40">
        <v>2</v>
      </c>
      <c r="G32" s="40">
        <v>20</v>
      </c>
      <c r="H32" s="40">
        <v>3</v>
      </c>
      <c r="I32" s="40">
        <v>23</v>
      </c>
      <c r="J32" s="61">
        <f t="shared" si="3"/>
        <v>-6.2934177041061972</v>
      </c>
      <c r="K32" s="61">
        <v>12.586835408212394</v>
      </c>
      <c r="L32" s="61">
        <v>18.880253112318591</v>
      </c>
      <c r="M32" s="40">
        <f t="shared" si="26"/>
        <v>-4</v>
      </c>
      <c r="N32" s="40">
        <f t="shared" si="28"/>
        <v>10</v>
      </c>
      <c r="O32" s="41">
        <v>87</v>
      </c>
      <c r="P32" s="41">
        <v>1</v>
      </c>
      <c r="Q32" s="41">
        <v>9</v>
      </c>
      <c r="R32" s="41">
        <f t="shared" si="27"/>
        <v>14</v>
      </c>
      <c r="S32" s="41">
        <v>90</v>
      </c>
      <c r="T32" s="41">
        <v>2</v>
      </c>
      <c r="U32" s="41">
        <v>12</v>
      </c>
      <c r="V32" s="52">
        <v>-25.173670816424782</v>
      </c>
    </row>
    <row r="33" spans="1:22" ht="15" customHeight="1" x14ac:dyDescent="0.15">
      <c r="A33" s="3" t="s">
        <v>5</v>
      </c>
      <c r="B33" s="42">
        <f t="shared" si="23"/>
        <v>-7</v>
      </c>
      <c r="C33" s="42">
        <v>12</v>
      </c>
      <c r="D33" s="42">
        <f t="shared" si="24"/>
        <v>-161</v>
      </c>
      <c r="E33" s="42">
        <f>F33-H33</f>
        <v>-3</v>
      </c>
      <c r="F33" s="42">
        <v>7</v>
      </c>
      <c r="G33" s="42">
        <v>31</v>
      </c>
      <c r="H33" s="42">
        <v>10</v>
      </c>
      <c r="I33" s="42">
        <v>162</v>
      </c>
      <c r="J33" s="62">
        <f t="shared" si="3"/>
        <v>-4.4125270759573514</v>
      </c>
      <c r="K33" s="62">
        <v>10.295896510567159</v>
      </c>
      <c r="L33" s="62">
        <v>14.708423586524511</v>
      </c>
      <c r="M33" s="42">
        <f>N33-R33</f>
        <v>-4</v>
      </c>
      <c r="N33" s="42">
        <f t="shared" si="28"/>
        <v>12</v>
      </c>
      <c r="O33" s="42">
        <v>181</v>
      </c>
      <c r="P33" s="42">
        <v>4</v>
      </c>
      <c r="Q33" s="42">
        <v>8</v>
      </c>
      <c r="R33" s="42">
        <f t="shared" si="27"/>
        <v>16</v>
      </c>
      <c r="S33" s="42">
        <v>211</v>
      </c>
      <c r="T33" s="42">
        <v>6</v>
      </c>
      <c r="U33" s="42">
        <v>10</v>
      </c>
      <c r="V33" s="49">
        <v>-5.8833694346098078</v>
      </c>
    </row>
    <row r="34" spans="1:22" ht="15" customHeight="1" x14ac:dyDescent="0.15">
      <c r="A34" s="3" t="s">
        <v>4</v>
      </c>
      <c r="B34" s="42">
        <f t="shared" si="23"/>
        <v>-8</v>
      </c>
      <c r="C34" s="42">
        <v>-15</v>
      </c>
      <c r="D34" s="42">
        <f t="shared" si="24"/>
        <v>-98</v>
      </c>
      <c r="E34" s="42">
        <f t="shared" si="25"/>
        <v>-3</v>
      </c>
      <c r="F34" s="42">
        <v>2</v>
      </c>
      <c r="G34" s="42">
        <v>16</v>
      </c>
      <c r="H34" s="42">
        <v>5</v>
      </c>
      <c r="I34" s="42">
        <v>74</v>
      </c>
      <c r="J34" s="62">
        <f t="shared" si="3"/>
        <v>-6.5640020086563524</v>
      </c>
      <c r="K34" s="62">
        <v>4.3760013391042349</v>
      </c>
      <c r="L34" s="62">
        <v>10.940003347760587</v>
      </c>
      <c r="M34" s="42">
        <f t="shared" si="26"/>
        <v>-5</v>
      </c>
      <c r="N34" s="42">
        <f t="shared" si="28"/>
        <v>6</v>
      </c>
      <c r="O34" s="42">
        <v>98</v>
      </c>
      <c r="P34" s="42">
        <v>0</v>
      </c>
      <c r="Q34" s="42">
        <v>6</v>
      </c>
      <c r="R34" s="42">
        <f t="shared" si="27"/>
        <v>11</v>
      </c>
      <c r="S34" s="42">
        <v>138</v>
      </c>
      <c r="T34" s="42">
        <v>3</v>
      </c>
      <c r="U34" s="42">
        <v>8</v>
      </c>
      <c r="V34" s="49">
        <v>-10.940003347760587</v>
      </c>
    </row>
    <row r="35" spans="1:22" ht="15" customHeight="1" x14ac:dyDescent="0.15">
      <c r="A35" s="1" t="s">
        <v>3</v>
      </c>
      <c r="B35" s="43">
        <f t="shared" si="23"/>
        <v>-2</v>
      </c>
      <c r="C35" s="43">
        <v>3</v>
      </c>
      <c r="D35" s="43">
        <f t="shared" si="24"/>
        <v>-60</v>
      </c>
      <c r="E35" s="43">
        <f t="shared" si="25"/>
        <v>-6</v>
      </c>
      <c r="F35" s="43">
        <v>2</v>
      </c>
      <c r="G35" s="43">
        <v>34</v>
      </c>
      <c r="H35" s="43">
        <v>8</v>
      </c>
      <c r="I35" s="43">
        <v>80</v>
      </c>
      <c r="J35" s="63">
        <f t="shared" si="3"/>
        <v>-12.706495009402573</v>
      </c>
      <c r="K35" s="63">
        <v>4.2354983364675247</v>
      </c>
      <c r="L35" s="63">
        <v>16.941993345870099</v>
      </c>
      <c r="M35" s="43">
        <f t="shared" si="26"/>
        <v>4</v>
      </c>
      <c r="N35" s="43">
        <f t="shared" si="28"/>
        <v>12</v>
      </c>
      <c r="O35" s="47">
        <v>152</v>
      </c>
      <c r="P35" s="47">
        <v>5</v>
      </c>
      <c r="Q35" s="47">
        <v>7</v>
      </c>
      <c r="R35" s="47">
        <f t="shared" si="27"/>
        <v>8</v>
      </c>
      <c r="S35" s="47">
        <v>166</v>
      </c>
      <c r="T35" s="47">
        <v>3</v>
      </c>
      <c r="U35" s="47">
        <v>5</v>
      </c>
      <c r="V35" s="54">
        <v>8.4709966729350512</v>
      </c>
    </row>
    <row r="36" spans="1:22" ht="15" customHeight="1" x14ac:dyDescent="0.15">
      <c r="A36" s="5" t="s">
        <v>2</v>
      </c>
      <c r="B36" s="40">
        <f t="shared" si="23"/>
        <v>-7</v>
      </c>
      <c r="C36" s="40">
        <v>-2</v>
      </c>
      <c r="D36" s="40">
        <f t="shared" si="24"/>
        <v>-66</v>
      </c>
      <c r="E36" s="40">
        <f t="shared" si="25"/>
        <v>-3</v>
      </c>
      <c r="F36" s="40">
        <v>0</v>
      </c>
      <c r="G36" s="40">
        <v>5</v>
      </c>
      <c r="H36" s="40">
        <v>3</v>
      </c>
      <c r="I36" s="40">
        <v>53</v>
      </c>
      <c r="J36" s="61">
        <f t="shared" si="3"/>
        <v>-16.50482518113219</v>
      </c>
      <c r="K36" s="61">
        <v>0</v>
      </c>
      <c r="L36" s="61">
        <v>16.50482518113219</v>
      </c>
      <c r="M36" s="40">
        <f t="shared" si="26"/>
        <v>-4</v>
      </c>
      <c r="N36" s="40">
        <f t="shared" si="28"/>
        <v>1</v>
      </c>
      <c r="O36" s="40">
        <v>47</v>
      </c>
      <c r="P36" s="40">
        <v>0</v>
      </c>
      <c r="Q36" s="40">
        <v>1</v>
      </c>
      <c r="R36" s="40">
        <f t="shared" si="27"/>
        <v>5</v>
      </c>
      <c r="S36" s="40">
        <v>65</v>
      </c>
      <c r="T36" s="40">
        <v>2</v>
      </c>
      <c r="U36" s="40">
        <v>3</v>
      </c>
      <c r="V36" s="48">
        <v>-22.006433574842919</v>
      </c>
    </row>
    <row r="37" spans="1:22" ht="15" customHeight="1" x14ac:dyDescent="0.15">
      <c r="A37" s="3" t="s">
        <v>1</v>
      </c>
      <c r="B37" s="42">
        <f t="shared" si="23"/>
        <v>-4</v>
      </c>
      <c r="C37" s="42">
        <v>-2</v>
      </c>
      <c r="D37" s="42">
        <f t="shared" si="24"/>
        <v>-26</v>
      </c>
      <c r="E37" s="42">
        <f t="shared" si="25"/>
        <v>-4</v>
      </c>
      <c r="F37" s="42">
        <v>0</v>
      </c>
      <c r="G37" s="42">
        <v>5</v>
      </c>
      <c r="H37" s="42">
        <v>4</v>
      </c>
      <c r="I37" s="42">
        <v>24</v>
      </c>
      <c r="J37" s="62">
        <f t="shared" si="3"/>
        <v>-30.566865017225183</v>
      </c>
      <c r="K37" s="62">
        <v>0</v>
      </c>
      <c r="L37" s="62">
        <v>30.566865017225183</v>
      </c>
      <c r="M37" s="42">
        <f t="shared" si="26"/>
        <v>0</v>
      </c>
      <c r="N37" s="42">
        <f t="shared" si="28"/>
        <v>2</v>
      </c>
      <c r="O37" s="42">
        <v>35</v>
      </c>
      <c r="P37" s="42">
        <v>1</v>
      </c>
      <c r="Q37" s="42">
        <v>1</v>
      </c>
      <c r="R37" s="42">
        <f t="shared" si="27"/>
        <v>2</v>
      </c>
      <c r="S37" s="42">
        <v>42</v>
      </c>
      <c r="T37" s="42">
        <v>1</v>
      </c>
      <c r="U37" s="42">
        <v>1</v>
      </c>
      <c r="V37" s="49">
        <v>0</v>
      </c>
    </row>
    <row r="38" spans="1:22" ht="15" customHeight="1" x14ac:dyDescent="0.15">
      <c r="A38" s="1" t="s">
        <v>0</v>
      </c>
      <c r="B38" s="43">
        <f t="shared" si="23"/>
        <v>-5</v>
      </c>
      <c r="C38" s="43">
        <v>0</v>
      </c>
      <c r="D38" s="43">
        <f t="shared" si="24"/>
        <v>-44</v>
      </c>
      <c r="E38" s="43">
        <f t="shared" si="25"/>
        <v>-4</v>
      </c>
      <c r="F38" s="43">
        <v>0</v>
      </c>
      <c r="G38" s="43">
        <v>6</v>
      </c>
      <c r="H38" s="43">
        <v>4</v>
      </c>
      <c r="I38" s="43">
        <v>28</v>
      </c>
      <c r="J38" s="63">
        <f t="shared" si="3"/>
        <v>-33.564894421899723</v>
      </c>
      <c r="K38" s="63">
        <v>0</v>
      </c>
      <c r="L38" s="63">
        <v>33.564894421899723</v>
      </c>
      <c r="M38" s="43">
        <f t="shared" si="26"/>
        <v>-1</v>
      </c>
      <c r="N38" s="43">
        <f t="shared" si="28"/>
        <v>2</v>
      </c>
      <c r="O38" s="43">
        <v>18</v>
      </c>
      <c r="P38" s="43">
        <v>1</v>
      </c>
      <c r="Q38" s="43">
        <v>1</v>
      </c>
      <c r="R38" s="43">
        <f t="shared" si="27"/>
        <v>3</v>
      </c>
      <c r="S38" s="43">
        <v>40</v>
      </c>
      <c r="T38" s="43">
        <v>1</v>
      </c>
      <c r="U38" s="43">
        <v>2</v>
      </c>
      <c r="V38" s="53">
        <v>-8.3912236054749307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S7:S8"/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2017-11-02T09:41:08Z</cp:lastPrinted>
  <dcterms:created xsi:type="dcterms:W3CDTF">2017-09-15T07:21:02Z</dcterms:created>
  <dcterms:modified xsi:type="dcterms:W3CDTF">2020-11-18T10:43:34Z</dcterms:modified>
</cp:coreProperties>
</file>