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下水（小規模以外）\"/>
    </mc:Choice>
  </mc:AlternateContent>
  <workbookProtection workbookAlgorithmName="SHA-512" workbookHashValue="8bofaohqnXwli14CuqRpSztGiXYGuqkvy4jOzsblRXYJJ8YmeLPPXYrDbpWM+sicZUawdFBCO2floAavSeXs3w==" workbookSaltValue="73x6bXUkJi9Rmklm8q4BG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<sst xmlns="http://schemas.openxmlformats.org/spreadsheetml/2006/main" count="223" uniqueCount="111">
  <si>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</si>
  <si>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</si>
  <si>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</si>
  <si>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</si>
  <si>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</si>
  <si>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</si>
  <si>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</si>
  <si>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</si>
  <si>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</si>
  <si>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</si>
  <si>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</si>
  <si>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</si>
  <si>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</si>
  <si>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</si>
  <si>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</si>
  <si>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</si>
  <si>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</si>
  <si>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</si>
  <si>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</si>
  <si>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</si>
  <si>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</si>
  <si>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</si>
  <si>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</si>
  <si>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</si>
  <si>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</si>
  <si>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</si>
  <si>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</si>
  <si>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</si>
  <si>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</si>
  <si>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</si>
  <si>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</si>
  <si>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</si>
  <si>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</si>
  <si>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</si>
  <si>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</si>
  <si>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</si>
  <si>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</si>
  <si>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</si>
  <si>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</si>
  <si>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</si>
  <si>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</si>
  <si>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</si>
  <si>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</si>
  <si>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</si>
  <si>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</si>
  <si>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</si>
  <si>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</si>
  <si>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</si>
  <si>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</si>
  <si>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</si>
  <si>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</si>
  <si>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</si>
  <si>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</si>
  <si>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</si>
  <si>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</si>
  <si>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</si>
  <si>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</si>
  <si>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</si>
  <si>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</si>
  <si>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</si>
  <si>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</si>
  <si>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</si>
  <si>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</si>
  <si>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</si>
  <si>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</si>
  <si>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</si>
  <si>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</si>
  <si>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</si>
  <si>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</si>
  <si>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</si>
  <si>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</si>
  <si>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</si>
  <si>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</si>
  <si>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</si>
  <si>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</si>
  <si>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</si>
  <si>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</si>
  <si>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</si>
  <si>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</si>
  <si>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</si>
  <si>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</si>
  <si>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</si>
  <si>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</si>
  <si>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</si>
  <si>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</si>
  <si>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</si>
  <si>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</si>
  <si>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</si>
  <si>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</si>
  <si>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</si>
  <si>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</si>
  <si>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</si>
  <si>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</si>
  <si>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</si>
  <si>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</si>
  <si>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</si>
  <si>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</si>
  <si>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</si>
  <si>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</si>
  <si>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</si>
  <si>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</si>
  <si>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</si>
  <si>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</si>
  <si>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</si>
  <si>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</si>
  <si>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</si>
  <si>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</si>
  <si>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</si>
  <si>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①減価償却累計率は上昇傾向にあるものの、全国平均、類似団体平均と比較しても低位である。
②供用開始が平成10年度であり、法定耐用年数を超える管渠はない。</t>
    <rPh sb="20" eb="22">
      <t>ゼンコク</t>
    </rPh>
    <rPh sb="22" eb="24">
      <t>ヘイキン</t>
    </rPh>
    <rPh sb="25" eb="27">
      <t>ルイジ</t>
    </rPh>
    <rPh sb="27" eb="29">
      <t>ダンタイ</t>
    </rPh>
    <rPh sb="29" eb="31">
      <t>ヘイキン</t>
    </rPh>
    <rPh sb="32" eb="34">
      <t>ヒカク</t>
    </rPh>
    <rPh sb="37" eb="39">
      <t>テイイ</t>
    </rPh>
    <rPh sb="46" eb="48">
      <t>キョウヨウ</t>
    </rPh>
    <rPh sb="48" eb="50">
      <t>カイシ</t>
    </rPh>
    <rPh sb="51" eb="53">
      <t>ヘイセイ</t>
    </rPh>
    <rPh sb="55" eb="57">
      <t>ネンド</t>
    </rPh>
    <rPh sb="61" eb="63">
      <t>ホウテイ</t>
    </rPh>
    <rPh sb="63" eb="65">
      <t>タイヨウ</t>
    </rPh>
    <rPh sb="65" eb="67">
      <t>ネンスウ</t>
    </rPh>
    <rPh sb="68" eb="69">
      <t>コ</t>
    </rPh>
    <rPh sb="71" eb="73">
      <t>カンキョ</t>
    </rPh>
    <phoneticPr fontId="4"/>
  </si>
  <si>
    <t>①経常収支は100％を超え、また、②累積欠損金も発生していないことから、両比率とも良好な値を示している。
③流動比率は100％を下回っているものの、一般会計からの繰入金等により支払い能力に問題はない。なお、H30年度は流動資産の現金預金が減少したことにより低下した。
④既存の企業債の償還に伴い、企業債残高対事業規模比率は低下した。今後も当比率は低下傾向が続く見込みである。
⑤維持管理費に係る汚水処理費の増加により昨年に比べ低下した。
⑥維持管理費に係る汚水処理費の増加、有収水量の減少により汚水処理原価が増加した。更なる施設の効率化や維持管理経費の抑制が必要である。管理経費のうち特に修繕等対策が進んだことでH27以降は関連経費の低減が図られている。
⑦施設利用率は、類似団体や全国の平均値より高い水準となっており良好な値といえる。
⑧水洗化率は100％を達成している。</t>
    <rPh sb="107" eb="109">
      <t>ネンド</t>
    </rPh>
    <rPh sb="110" eb="112">
      <t>リュウドウ</t>
    </rPh>
    <rPh sb="112" eb="114">
      <t>シサン</t>
    </rPh>
    <rPh sb="115" eb="117">
      <t>ゲンキン</t>
    </rPh>
    <rPh sb="117" eb="119">
      <t>ヨキン</t>
    </rPh>
    <rPh sb="120" eb="122">
      <t>ゲンショウ</t>
    </rPh>
    <rPh sb="129" eb="131">
      <t>テイカ</t>
    </rPh>
    <rPh sb="163" eb="165">
      <t>テイカ</t>
    </rPh>
    <rPh sb="175" eb="177">
      <t>テイカ</t>
    </rPh>
    <rPh sb="192" eb="194">
      <t>イジ</t>
    </rPh>
    <rPh sb="194" eb="197">
      <t>カンリヒ</t>
    </rPh>
    <rPh sb="198" eb="199">
      <t>カカ</t>
    </rPh>
    <rPh sb="200" eb="202">
      <t>オスイ</t>
    </rPh>
    <rPh sb="202" eb="204">
      <t>ショリ</t>
    </rPh>
    <rPh sb="204" eb="205">
      <t>ヒ</t>
    </rPh>
    <rPh sb="206" eb="208">
      <t>ゾウカ</t>
    </rPh>
    <rPh sb="211" eb="213">
      <t>サクネン</t>
    </rPh>
    <rPh sb="214" eb="215">
      <t>クラ</t>
    </rPh>
    <rPh sb="216" eb="218">
      <t>テイカ</t>
    </rPh>
    <rPh sb="224" eb="226">
      <t>イジ</t>
    </rPh>
    <rPh sb="226" eb="229">
      <t>カンリヒ</t>
    </rPh>
    <rPh sb="230" eb="231">
      <t>カカ</t>
    </rPh>
    <rPh sb="232" eb="234">
      <t>オスイ</t>
    </rPh>
    <rPh sb="234" eb="236">
      <t>ショリ</t>
    </rPh>
    <rPh sb="236" eb="237">
      <t>ヒ</t>
    </rPh>
    <rPh sb="238" eb="240">
      <t>ゾウカ</t>
    </rPh>
    <rPh sb="241" eb="243">
      <t>ユウシュウ</t>
    </rPh>
    <rPh sb="243" eb="245">
      <t>スイリョウ</t>
    </rPh>
    <rPh sb="246" eb="248">
      <t>ゲンショウ</t>
    </rPh>
    <rPh sb="251" eb="253">
      <t>オスイ</t>
    </rPh>
    <rPh sb="253" eb="255">
      <t>ショリ</t>
    </rPh>
    <rPh sb="255" eb="257">
      <t>ゲンカ</t>
    </rPh>
    <rPh sb="258" eb="260">
      <t>ゾウカ</t>
    </rPh>
    <rPh sb="263" eb="264">
      <t>サラ</t>
    </rPh>
    <phoneticPr fontId="4"/>
  </si>
  <si>
    <r>
      <t>本事業は、対象人口</t>
    </r>
    <r>
      <rPr>
        <sz val="11"/>
        <color theme="1"/>
        <rFont val="ＭＳ ゴシック"/>
        <family val="3"/>
        <charset val="128"/>
      </rPr>
      <t>70</t>
    </r>
    <r>
      <rPr>
        <sz val="11"/>
        <rFont val="ＭＳ ゴシック"/>
        <family val="3"/>
        <charset val="128"/>
      </rPr>
      <t>名の小規模な事業であることから、使用料収入だけでは維持管理費や資本費を賄うことができない状況にある。料金改定を実施したことにより増収となったものの、一般会計からの繰入金や公共下水道事業との一体的な運営が前提となっている。
施設の状況については、現在のところ老朽化が進んでいるとは言えないものの、今後、経年化の状況や地域の将来像を踏まえながら、統廃合やダウンサイジングによる効率的な施設管理を検討する必要がある。
こうした課題に対し、本市では「鳥取市下水道等事業経営戦略」を策定しており、この中に定めた各種目標の達成を通じて、経営の健全化や施設の効率的な管理や機能の維持に取組んでいる。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</si>
</sst>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8D-4E33-9A3B-74093E7B1197}"/>
            </c:ext>
          </c:extLst>
        </c:ser>
        <c:dLbls>
          <c:showLegendKey val="0"/>
          <c:showVal val="0"/>
          <c:showCatName val="0"/>
          <c:showSerName val="0"/>
          <c:showPercent val="0"/>
          <c:showBubbleSize val="0"/>
        </c:dLbls>
        <c:gapWidth val="150"/>
        <c:axId val="206486536"/>
        <c:axId val="20648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c:v>0</c:v>
                </c:pt>
                <c:pt idx="4">
                  <c:v>0</c:v>
                </c:pt>
              </c:numCache>
            </c:numRef>
          </c:val>
          <c:smooth val="0"/>
          <c:extLst xmlns:c16r2="http://schemas.microsoft.com/office/drawing/2015/06/chart">
            <c:ext xmlns:c16="http://schemas.microsoft.com/office/drawing/2014/chart" uri="{C3380CC4-5D6E-409C-BE32-E72D297353CC}">
              <c16:uniqueId val="{00000001-888D-4E33-9A3B-74093E7B1197}"/>
            </c:ext>
          </c:extLst>
        </c:ser>
        <c:dLbls>
          <c:showLegendKey val="0"/>
          <c:showVal val="0"/>
          <c:showCatName val="0"/>
          <c:showSerName val="0"/>
          <c:showPercent val="0"/>
          <c:showBubbleSize val="0"/>
        </c:dLbls>
        <c:marker val="1"/>
        <c:smooth val="0"/>
        <c:axId val="206486536"/>
        <c:axId val="206485360"/>
      </c:lineChart>
      <c:dateAx>
        <c:axId val="206486536"/>
        <c:scaling>
          <c:orientation val="minMax"/>
        </c:scaling>
        <c:delete val="1"/>
        <c:axPos val="b"/>
        <c:numFmt formatCode="ge" sourceLinked="1"/>
        <c:majorTickMark val="none"/>
        <c:minorTickMark val="none"/>
        <c:tickLblPos val="none"/>
        <c:crossAx val="206485360"/>
        <c:crosses val="autoZero"/>
        <c:auto val="1"/>
        <c:lblOffset val="100"/>
        <c:baseTimeUnit val="years"/>
      </c:dateAx>
      <c:valAx>
        <c:axId val="20648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865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131.25</c:v>
                </c:pt>
                <c:pt idx="1">
                  <c:v>137.5</c:v>
                </c:pt>
                <c:pt idx="2">
                  <c:v>125</c:v>
                </c:pt>
                <c:pt idx="3">
                  <c:v>137.5</c:v>
                </c:pt>
                <c:pt idx="4">
                  <c:v>137.5</c:v>
                </c:pt>
              </c:numCache>
            </c:numRef>
          </c:val>
          <c:extLst xmlns:c16r2="http://schemas.microsoft.com/office/drawing/2015/06/chart">
            <c:ext xmlns:c16="http://schemas.microsoft.com/office/drawing/2014/chart" uri="{C3380CC4-5D6E-409C-BE32-E72D297353CC}">
              <c16:uniqueId val="{00000000-3138-4C95-9858-45BC2A5C3975}"/>
            </c:ext>
          </c:extLst>
        </c:ser>
        <c:dLbls>
          <c:showLegendKey val="0"/>
          <c:showVal val="0"/>
          <c:showCatName val="0"/>
          <c:showSerName val="0"/>
          <c:showPercent val="0"/>
          <c:showBubbleSize val="0"/>
        </c:dLbls>
        <c:gapWidth val="150"/>
        <c:axId val="208573320"/>
        <c:axId val="20857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56.52</c:v>
                </c:pt>
                <c:pt idx="1">
                  <c:v>53.97</c:v>
                </c:pt>
                <c:pt idx="2">
                  <c:v>40.53</c:v>
                </c:pt>
                <c:pt idx="3">
                  <c:v>40.67</c:v>
                </c:pt>
                <c:pt idx="4">
                  <c:v>48.01</c:v>
                </c:pt>
              </c:numCache>
            </c:numRef>
          </c:val>
          <c:smooth val="0"/>
          <c:extLst xmlns:c16r2="http://schemas.microsoft.com/office/drawing/2015/06/chart">
            <c:ext xmlns:c16="http://schemas.microsoft.com/office/drawing/2014/chart" uri="{C3380CC4-5D6E-409C-BE32-E72D297353CC}">
              <c16:uniqueId val="{00000001-3138-4C95-9858-45BC2A5C3975}"/>
            </c:ext>
          </c:extLst>
        </c:ser>
        <c:dLbls>
          <c:showLegendKey val="0"/>
          <c:showVal val="0"/>
          <c:showCatName val="0"/>
          <c:showSerName val="0"/>
          <c:showPercent val="0"/>
          <c:showBubbleSize val="0"/>
        </c:dLbls>
        <c:marker val="1"/>
        <c:smooth val="0"/>
        <c:axId val="208573320"/>
        <c:axId val="208574104"/>
      </c:lineChart>
      <c:dateAx>
        <c:axId val="208573320"/>
        <c:scaling>
          <c:orientation val="minMax"/>
        </c:scaling>
        <c:delete val="1"/>
        <c:axPos val="b"/>
        <c:numFmt formatCode="ge" sourceLinked="1"/>
        <c:majorTickMark val="none"/>
        <c:minorTickMark val="none"/>
        <c:tickLblPos val="none"/>
        <c:crossAx val="208574104"/>
        <c:crosses val="autoZero"/>
        <c:auto val="1"/>
        <c:lblOffset val="100"/>
        <c:baseTimeUnit val="years"/>
      </c:dateAx>
      <c:valAx>
        <c:axId val="20857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7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7EB-4080-A071-2B4F20B46B24}"/>
            </c:ext>
          </c:extLst>
        </c:ser>
        <c:dLbls>
          <c:showLegendKey val="0"/>
          <c:showVal val="0"/>
          <c:showCatName val="0"/>
          <c:showSerName val="0"/>
          <c:showPercent val="0"/>
          <c:showBubbleSize val="0"/>
        </c:dLbls>
        <c:gapWidth val="150"/>
        <c:axId val="208570184"/>
        <c:axId val="2085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91.27</c:v>
                </c:pt>
                <c:pt idx="1">
                  <c:v>92.01</c:v>
                </c:pt>
                <c:pt idx="2">
                  <c:v>90.28</c:v>
                </c:pt>
                <c:pt idx="3">
                  <c:v>89.47</c:v>
                </c:pt>
                <c:pt idx="4">
                  <c:v>91.18</c:v>
                </c:pt>
              </c:numCache>
            </c:numRef>
          </c:val>
          <c:smooth val="0"/>
          <c:extLst xmlns:c16r2="http://schemas.microsoft.com/office/drawing/2015/06/chart">
            <c:ext xmlns:c16="http://schemas.microsoft.com/office/drawing/2014/chart" uri="{C3380CC4-5D6E-409C-BE32-E72D297353CC}">
              <c16:uniqueId val="{00000001-97EB-4080-A071-2B4F20B46B24}"/>
            </c:ext>
          </c:extLst>
        </c:ser>
        <c:dLbls>
          <c:showLegendKey val="0"/>
          <c:showVal val="0"/>
          <c:showCatName val="0"/>
          <c:showSerName val="0"/>
          <c:showPercent val="0"/>
          <c:showBubbleSize val="0"/>
        </c:dLbls>
        <c:marker val="1"/>
        <c:smooth val="0"/>
        <c:axId val="208570184"/>
        <c:axId val="208574496"/>
      </c:lineChart>
      <c:dateAx>
        <c:axId val="208570184"/>
        <c:scaling>
          <c:orientation val="minMax"/>
        </c:scaling>
        <c:delete val="1"/>
        <c:axPos val="b"/>
        <c:numFmt formatCode="ge" sourceLinked="1"/>
        <c:majorTickMark val="none"/>
        <c:minorTickMark val="none"/>
        <c:tickLblPos val="none"/>
        <c:crossAx val="208574496"/>
        <c:crosses val="autoZero"/>
        <c:auto val="1"/>
        <c:lblOffset val="100"/>
        <c:baseTimeUnit val="years"/>
      </c:dateAx>
      <c:valAx>
        <c:axId val="2085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7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100.27</c:v>
                </c:pt>
                <c:pt idx="1">
                  <c:v>110.82</c:v>
                </c:pt>
                <c:pt idx="2">
                  <c:v>94.75</c:v>
                </c:pt>
                <c:pt idx="3">
                  <c:v>123.71</c:v>
                </c:pt>
                <c:pt idx="4">
                  <c:v>117.65</c:v>
                </c:pt>
              </c:numCache>
            </c:numRef>
          </c:val>
          <c:extLst xmlns:c16r2="http://schemas.microsoft.com/office/drawing/2015/06/chart">
            <c:ext xmlns:c16="http://schemas.microsoft.com/office/drawing/2014/chart" uri="{C3380CC4-5D6E-409C-BE32-E72D297353CC}">
              <c16:uniqueId val="{00000000-7A49-485D-BC35-8E42D469D073}"/>
            </c:ext>
          </c:extLst>
        </c:ser>
        <c:dLbls>
          <c:showLegendKey val="0"/>
          <c:showVal val="0"/>
          <c:showCatName val="0"/>
          <c:showSerName val="0"/>
          <c:showPercent val="0"/>
          <c:showBubbleSize val="0"/>
        </c:dLbls>
        <c:gapWidth val="150"/>
        <c:axId val="206489280"/>
        <c:axId val="20648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c:v>
                </c:pt>
                <c:pt idx="1">
                  <c:v>88.55</c:v>
                </c:pt>
                <c:pt idx="2">
                  <c:v>84.51</c:v>
                </c:pt>
                <c:pt idx="3">
                  <c:v>92.53</c:v>
                </c:pt>
                <c:pt idx="4">
                  <c:v>92.29</c:v>
                </c:pt>
              </c:numCache>
            </c:numRef>
          </c:val>
          <c:smooth val="0"/>
          <c:extLst xmlns:c16r2="http://schemas.microsoft.com/office/drawing/2015/06/chart">
            <c:ext xmlns:c16="http://schemas.microsoft.com/office/drawing/2014/chart" uri="{C3380CC4-5D6E-409C-BE32-E72D297353CC}">
              <c16:uniqueId val="{00000001-7A49-485D-BC35-8E42D469D073}"/>
            </c:ext>
          </c:extLst>
        </c:ser>
        <c:dLbls>
          <c:showLegendKey val="0"/>
          <c:showVal val="0"/>
          <c:showCatName val="0"/>
          <c:showSerName val="0"/>
          <c:showPercent val="0"/>
          <c:showBubbleSize val="0"/>
        </c:dLbls>
        <c:marker val="1"/>
        <c:smooth val="0"/>
        <c:axId val="206489280"/>
        <c:axId val="206486144"/>
      </c:lineChart>
      <c:dateAx>
        <c:axId val="206489280"/>
        <c:scaling>
          <c:orientation val="minMax"/>
        </c:scaling>
        <c:delete val="1"/>
        <c:axPos val="b"/>
        <c:numFmt formatCode="ge" sourceLinked="1"/>
        <c:majorTickMark val="none"/>
        <c:minorTickMark val="none"/>
        <c:tickLblPos val="none"/>
        <c:crossAx val="206486144"/>
        <c:crosses val="autoZero"/>
        <c:auto val="1"/>
        <c:lblOffset val="100"/>
        <c:baseTimeUnit val="years"/>
      </c:dateAx>
      <c:valAx>
        <c:axId val="2064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20.16</c:v>
                </c:pt>
                <c:pt idx="1">
                  <c:v>24.38</c:v>
                </c:pt>
                <c:pt idx="2">
                  <c:v>27.99</c:v>
                </c:pt>
                <c:pt idx="3">
                  <c:v>31.58</c:v>
                </c:pt>
                <c:pt idx="4">
                  <c:v>34.119999999999997</c:v>
                </c:pt>
              </c:numCache>
            </c:numRef>
          </c:val>
          <c:extLst xmlns:c16r2="http://schemas.microsoft.com/office/drawing/2015/06/chart">
            <c:ext xmlns:c16="http://schemas.microsoft.com/office/drawing/2014/chart" uri="{C3380CC4-5D6E-409C-BE32-E72D297353CC}">
              <c16:uniqueId val="{00000000-7C55-47EE-9061-0D6A08A5E1AE}"/>
            </c:ext>
          </c:extLst>
        </c:ser>
        <c:dLbls>
          <c:showLegendKey val="0"/>
          <c:showVal val="0"/>
          <c:showCatName val="0"/>
          <c:showSerName val="0"/>
          <c:showPercent val="0"/>
          <c:showBubbleSize val="0"/>
        </c:dLbls>
        <c:gapWidth val="150"/>
        <c:axId val="206487712"/>
        <c:axId val="20648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29.54</c:v>
                </c:pt>
                <c:pt idx="2">
                  <c:v>32.85</c:v>
                </c:pt>
                <c:pt idx="3">
                  <c:v>40.049999999999997</c:v>
                </c:pt>
                <c:pt idx="4">
                  <c:v>37.74</c:v>
                </c:pt>
              </c:numCache>
            </c:numRef>
          </c:val>
          <c:smooth val="0"/>
          <c:extLst xmlns:c16r2="http://schemas.microsoft.com/office/drawing/2015/06/chart">
            <c:ext xmlns:c16="http://schemas.microsoft.com/office/drawing/2014/chart" uri="{C3380CC4-5D6E-409C-BE32-E72D297353CC}">
              <c16:uniqueId val="{00000001-7C55-47EE-9061-0D6A08A5E1AE}"/>
            </c:ext>
          </c:extLst>
        </c:ser>
        <c:dLbls>
          <c:showLegendKey val="0"/>
          <c:showVal val="0"/>
          <c:showCatName val="0"/>
          <c:showSerName val="0"/>
          <c:showPercent val="0"/>
          <c:showBubbleSize val="0"/>
        </c:dLbls>
        <c:marker val="1"/>
        <c:smooth val="0"/>
        <c:axId val="206487712"/>
        <c:axId val="206488104"/>
      </c:lineChart>
      <c:dateAx>
        <c:axId val="206487712"/>
        <c:scaling>
          <c:orientation val="minMax"/>
        </c:scaling>
        <c:delete val="1"/>
        <c:axPos val="b"/>
        <c:numFmt formatCode="ge" sourceLinked="1"/>
        <c:majorTickMark val="none"/>
        <c:minorTickMark val="none"/>
        <c:tickLblPos val="none"/>
        <c:crossAx val="206488104"/>
        <c:crosses val="autoZero"/>
        <c:auto val="1"/>
        <c:lblOffset val="100"/>
        <c:baseTimeUnit val="years"/>
      </c:dateAx>
      <c:valAx>
        <c:axId val="20648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52-437E-8586-2640C4BF77B1}"/>
            </c:ext>
          </c:extLst>
        </c:ser>
        <c:dLbls>
          <c:showLegendKey val="0"/>
          <c:showVal val="0"/>
          <c:showCatName val="0"/>
          <c:showSerName val="0"/>
          <c:showPercent val="0"/>
          <c:showBubbleSize val="0"/>
        </c:dLbls>
        <c:gapWidth val="150"/>
        <c:axId val="206484184"/>
        <c:axId val="20873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052-437E-8586-2640C4BF77B1}"/>
            </c:ext>
          </c:extLst>
        </c:ser>
        <c:dLbls>
          <c:showLegendKey val="0"/>
          <c:showVal val="0"/>
          <c:showCatName val="0"/>
          <c:showSerName val="0"/>
          <c:showPercent val="0"/>
          <c:showBubbleSize val="0"/>
        </c:dLbls>
        <c:marker val="1"/>
        <c:smooth val="0"/>
        <c:axId val="206484184"/>
        <c:axId val="208732944"/>
      </c:lineChart>
      <c:dateAx>
        <c:axId val="206484184"/>
        <c:scaling>
          <c:orientation val="minMax"/>
        </c:scaling>
        <c:delete val="1"/>
        <c:axPos val="b"/>
        <c:numFmt formatCode="ge" sourceLinked="1"/>
        <c:majorTickMark val="none"/>
        <c:minorTickMark val="none"/>
        <c:tickLblPos val="none"/>
        <c:crossAx val="208732944"/>
        <c:crosses val="autoZero"/>
        <c:auto val="1"/>
        <c:lblOffset val="100"/>
        <c:baseTimeUnit val="years"/>
      </c:dateAx>
      <c:valAx>
        <c:axId val="20873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8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E1-4DA7-A0A0-6AD8D4019EC6}"/>
            </c:ext>
          </c:extLst>
        </c:ser>
        <c:dLbls>
          <c:showLegendKey val="0"/>
          <c:showVal val="0"/>
          <c:showCatName val="0"/>
          <c:showSerName val="0"/>
          <c:showPercent val="0"/>
          <c:showBubbleSize val="0"/>
        </c:dLbls>
        <c:gapWidth val="150"/>
        <c:axId val="208738824"/>
        <c:axId val="2087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247.01</c:v>
                </c:pt>
                <c:pt idx="1">
                  <c:v>336.57</c:v>
                </c:pt>
                <c:pt idx="2">
                  <c:v>378.75</c:v>
                </c:pt>
                <c:pt idx="3">
                  <c:v>437.99</c:v>
                </c:pt>
                <c:pt idx="4">
                  <c:v>464.55</c:v>
                </c:pt>
              </c:numCache>
            </c:numRef>
          </c:val>
          <c:smooth val="0"/>
          <c:extLst xmlns:c16r2="http://schemas.microsoft.com/office/drawing/2015/06/chart">
            <c:ext xmlns:c16="http://schemas.microsoft.com/office/drawing/2014/chart" uri="{C3380CC4-5D6E-409C-BE32-E72D297353CC}">
              <c16:uniqueId val="{00000001-52E1-4DA7-A0A0-6AD8D4019EC6}"/>
            </c:ext>
          </c:extLst>
        </c:ser>
        <c:dLbls>
          <c:showLegendKey val="0"/>
          <c:showVal val="0"/>
          <c:showCatName val="0"/>
          <c:showSerName val="0"/>
          <c:showPercent val="0"/>
          <c:showBubbleSize val="0"/>
        </c:dLbls>
        <c:marker val="1"/>
        <c:smooth val="0"/>
        <c:axId val="208738824"/>
        <c:axId val="208740000"/>
      </c:lineChart>
      <c:dateAx>
        <c:axId val="208738824"/>
        <c:scaling>
          <c:orientation val="minMax"/>
        </c:scaling>
        <c:delete val="1"/>
        <c:axPos val="b"/>
        <c:numFmt formatCode="ge" sourceLinked="1"/>
        <c:majorTickMark val="none"/>
        <c:minorTickMark val="none"/>
        <c:tickLblPos val="none"/>
        <c:crossAx val="208740000"/>
        <c:crosses val="autoZero"/>
        <c:auto val="1"/>
        <c:lblOffset val="100"/>
        <c:baseTimeUnit val="years"/>
      </c:dateAx>
      <c:valAx>
        <c:axId val="2087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3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115.43</c:v>
                </c:pt>
                <c:pt idx="1">
                  <c:v>116.2</c:v>
                </c:pt>
                <c:pt idx="2">
                  <c:v>73.09</c:v>
                </c:pt>
                <c:pt idx="3">
                  <c:v>78.28</c:v>
                </c:pt>
                <c:pt idx="4">
                  <c:v>49.44</c:v>
                </c:pt>
              </c:numCache>
            </c:numRef>
          </c:val>
          <c:extLst xmlns:c16r2="http://schemas.microsoft.com/office/drawing/2015/06/chart">
            <c:ext xmlns:c16="http://schemas.microsoft.com/office/drawing/2014/chart" uri="{C3380CC4-5D6E-409C-BE32-E72D297353CC}">
              <c16:uniqueId val="{00000000-0288-437C-A182-87BEBE9C7594}"/>
            </c:ext>
          </c:extLst>
        </c:ser>
        <c:dLbls>
          <c:showLegendKey val="0"/>
          <c:showVal val="0"/>
          <c:showCatName val="0"/>
          <c:showSerName val="0"/>
          <c:showPercent val="0"/>
          <c:showBubbleSize val="0"/>
        </c:dLbls>
        <c:gapWidth val="150"/>
        <c:axId val="208737256"/>
        <c:axId val="20873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-2.84</c:v>
                </c:pt>
                <c:pt idx="1">
                  <c:v>-26.7</c:v>
                </c:pt>
                <c:pt idx="2">
                  <c:v>-69.7</c:v>
                </c:pt>
                <c:pt idx="3">
                  <c:v>-14.2</c:v>
                </c:pt>
                <c:pt idx="4">
                  <c:v>48.58</c:v>
                </c:pt>
              </c:numCache>
            </c:numRef>
          </c:val>
          <c:smooth val="0"/>
          <c:extLst xmlns:c16r2="http://schemas.microsoft.com/office/drawing/2015/06/chart">
            <c:ext xmlns:c16="http://schemas.microsoft.com/office/drawing/2014/chart" uri="{C3380CC4-5D6E-409C-BE32-E72D297353CC}">
              <c16:uniqueId val="{00000001-0288-437C-A182-87BEBE9C7594}"/>
            </c:ext>
          </c:extLst>
        </c:ser>
        <c:dLbls>
          <c:showLegendKey val="0"/>
          <c:showVal val="0"/>
          <c:showCatName val="0"/>
          <c:showSerName val="0"/>
          <c:showPercent val="0"/>
          <c:showBubbleSize val="0"/>
        </c:dLbls>
        <c:marker val="1"/>
        <c:smooth val="0"/>
        <c:axId val="208737256"/>
        <c:axId val="208734904"/>
      </c:lineChart>
      <c:dateAx>
        <c:axId val="208737256"/>
        <c:scaling>
          <c:orientation val="minMax"/>
        </c:scaling>
        <c:delete val="1"/>
        <c:axPos val="b"/>
        <c:numFmt formatCode="ge" sourceLinked="1"/>
        <c:majorTickMark val="none"/>
        <c:minorTickMark val="none"/>
        <c:tickLblPos val="none"/>
        <c:crossAx val="208734904"/>
        <c:crosses val="autoZero"/>
        <c:auto val="1"/>
        <c:lblOffset val="100"/>
        <c:baseTimeUnit val="years"/>
      </c:dateAx>
      <c:valAx>
        <c:axId val="20873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3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6004.76</c:v>
                </c:pt>
                <c:pt idx="1">
                  <c:v>5643.24</c:v>
                </c:pt>
                <c:pt idx="2">
                  <c:v>5252.59</c:v>
                </c:pt>
                <c:pt idx="3">
                  <c:v>4625.1400000000003</c:v>
                </c:pt>
                <c:pt idx="4">
                  <c:v>4421.62</c:v>
                </c:pt>
              </c:numCache>
            </c:numRef>
          </c:val>
          <c:extLst xmlns:c16r2="http://schemas.microsoft.com/office/drawing/2015/06/chart">
            <c:ext xmlns:c16="http://schemas.microsoft.com/office/drawing/2014/chart" uri="{C3380CC4-5D6E-409C-BE32-E72D297353CC}">
              <c16:uniqueId val="{00000000-0799-4F1A-BFB1-D7B0A66F2C64}"/>
            </c:ext>
          </c:extLst>
        </c:ser>
        <c:dLbls>
          <c:showLegendKey val="0"/>
          <c:showVal val="0"/>
          <c:showCatName val="0"/>
          <c:showSerName val="0"/>
          <c:showPercent val="0"/>
          <c:showBubbleSize val="0"/>
        </c:dLbls>
        <c:gapWidth val="150"/>
        <c:axId val="208733336"/>
        <c:axId val="2087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1239.21</c:v>
                </c:pt>
                <c:pt idx="1">
                  <c:v>1196.58</c:v>
                </c:pt>
                <c:pt idx="2">
                  <c:v>776.75</c:v>
                </c:pt>
                <c:pt idx="3">
                  <c:v>438.26</c:v>
                </c:pt>
                <c:pt idx="4">
                  <c:v>506.14</c:v>
                </c:pt>
              </c:numCache>
            </c:numRef>
          </c:val>
          <c:smooth val="0"/>
          <c:extLst xmlns:c16r2="http://schemas.microsoft.com/office/drawing/2015/06/chart">
            <c:ext xmlns:c16="http://schemas.microsoft.com/office/drawing/2014/chart" uri="{C3380CC4-5D6E-409C-BE32-E72D297353CC}">
              <c16:uniqueId val="{00000001-0799-4F1A-BFB1-D7B0A66F2C64}"/>
            </c:ext>
          </c:extLst>
        </c:ser>
        <c:dLbls>
          <c:showLegendKey val="0"/>
          <c:showVal val="0"/>
          <c:showCatName val="0"/>
          <c:showSerName val="0"/>
          <c:showPercent val="0"/>
          <c:showBubbleSize val="0"/>
        </c:dLbls>
        <c:marker val="1"/>
        <c:smooth val="0"/>
        <c:axId val="208733336"/>
        <c:axId val="208733728"/>
      </c:lineChart>
      <c:dateAx>
        <c:axId val="208733336"/>
        <c:scaling>
          <c:orientation val="minMax"/>
        </c:scaling>
        <c:delete val="1"/>
        <c:axPos val="b"/>
        <c:numFmt formatCode="ge" sourceLinked="1"/>
        <c:majorTickMark val="none"/>
        <c:minorTickMark val="none"/>
        <c:tickLblPos val="none"/>
        <c:crossAx val="208733728"/>
        <c:crosses val="autoZero"/>
        <c:auto val="1"/>
        <c:lblOffset val="100"/>
        <c:baseTimeUnit val="years"/>
      </c:dateAx>
      <c:valAx>
        <c:axId val="2087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3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20.46</c:v>
                </c:pt>
                <c:pt idx="1">
                  <c:v>55.94</c:v>
                </c:pt>
                <c:pt idx="2">
                  <c:v>58.96</c:v>
                </c:pt>
                <c:pt idx="3">
                  <c:v>62.32</c:v>
                </c:pt>
                <c:pt idx="4">
                  <c:v>53.16</c:v>
                </c:pt>
              </c:numCache>
            </c:numRef>
          </c:val>
          <c:extLst xmlns:c16r2="http://schemas.microsoft.com/office/drawing/2015/06/chart">
            <c:ext xmlns:c16="http://schemas.microsoft.com/office/drawing/2014/chart" uri="{C3380CC4-5D6E-409C-BE32-E72D297353CC}">
              <c16:uniqueId val="{00000000-F9BD-4BED-97A0-442297B1D8A3}"/>
            </c:ext>
          </c:extLst>
        </c:ser>
        <c:dLbls>
          <c:showLegendKey val="0"/>
          <c:showVal val="0"/>
          <c:showCatName val="0"/>
          <c:showSerName val="0"/>
          <c:showPercent val="0"/>
          <c:showBubbleSize val="0"/>
        </c:dLbls>
        <c:gapWidth val="150"/>
        <c:axId val="208737648"/>
        <c:axId val="2087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38.14</c:v>
                </c:pt>
                <c:pt idx="1">
                  <c:v>38.28</c:v>
                </c:pt>
                <c:pt idx="2">
                  <c:v>38.49</c:v>
                </c:pt>
                <c:pt idx="3">
                  <c:v>39.86</c:v>
                </c:pt>
                <c:pt idx="4">
                  <c:v>35.86</c:v>
                </c:pt>
              </c:numCache>
            </c:numRef>
          </c:val>
          <c:smooth val="0"/>
          <c:extLst xmlns:c16r2="http://schemas.microsoft.com/office/drawing/2015/06/chart">
            <c:ext xmlns:c16="http://schemas.microsoft.com/office/drawing/2014/chart" uri="{C3380CC4-5D6E-409C-BE32-E72D297353CC}">
              <c16:uniqueId val="{00000001-F9BD-4BED-97A0-442297B1D8A3}"/>
            </c:ext>
          </c:extLst>
        </c:ser>
        <c:dLbls>
          <c:showLegendKey val="0"/>
          <c:showVal val="0"/>
          <c:showCatName val="0"/>
          <c:showSerName val="0"/>
          <c:showPercent val="0"/>
          <c:showBubbleSize val="0"/>
        </c:dLbls>
        <c:marker val="1"/>
        <c:smooth val="0"/>
        <c:axId val="208737648"/>
        <c:axId val="208735296"/>
      </c:lineChart>
      <c:dateAx>
        <c:axId val="208737648"/>
        <c:scaling>
          <c:orientation val="minMax"/>
        </c:scaling>
        <c:delete val="1"/>
        <c:axPos val="b"/>
        <c:numFmt formatCode="ge" sourceLinked="1"/>
        <c:majorTickMark val="none"/>
        <c:minorTickMark val="none"/>
        <c:tickLblPos val="none"/>
        <c:crossAx val="208735296"/>
        <c:crosses val="autoZero"/>
        <c:auto val="1"/>
        <c:lblOffset val="100"/>
        <c:baseTimeUnit val="years"/>
      </c:dateAx>
      <c:valAx>
        <c:axId val="2087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3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611.97</c:v>
                </c:pt>
                <c:pt idx="1">
                  <c:v>224.09</c:v>
                </c:pt>
                <c:pt idx="2">
                  <c:v>226.06</c:v>
                </c:pt>
                <c:pt idx="3">
                  <c:v>230.25</c:v>
                </c:pt>
                <c:pt idx="4">
                  <c:v>267.23</c:v>
                </c:pt>
              </c:numCache>
            </c:numRef>
          </c:val>
          <c:extLst xmlns:c16r2="http://schemas.microsoft.com/office/drawing/2015/06/chart">
            <c:ext xmlns:c16="http://schemas.microsoft.com/office/drawing/2014/chart" uri="{C3380CC4-5D6E-409C-BE32-E72D297353CC}">
              <c16:uniqueId val="{00000000-BA4F-48E5-AAE6-1A75AD45246E}"/>
            </c:ext>
          </c:extLst>
        </c:ser>
        <c:dLbls>
          <c:showLegendKey val="0"/>
          <c:showVal val="0"/>
          <c:showCatName val="0"/>
          <c:showSerName val="0"/>
          <c:showPercent val="0"/>
          <c:showBubbleSize val="0"/>
        </c:dLbls>
        <c:gapWidth val="150"/>
        <c:axId val="208736864"/>
        <c:axId val="20857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471.79</c:v>
                </c:pt>
                <c:pt idx="1">
                  <c:v>468.36</c:v>
                </c:pt>
                <c:pt idx="2">
                  <c:v>479.21</c:v>
                </c:pt>
                <c:pt idx="3">
                  <c:v>451.49</c:v>
                </c:pt>
                <c:pt idx="4">
                  <c:v>448.63</c:v>
                </c:pt>
              </c:numCache>
            </c:numRef>
          </c:val>
          <c:smooth val="0"/>
          <c:extLst xmlns:c16r2="http://schemas.microsoft.com/office/drawing/2015/06/chart">
            <c:ext xmlns:c16="http://schemas.microsoft.com/office/drawing/2014/chart" uri="{C3380CC4-5D6E-409C-BE32-E72D297353CC}">
              <c16:uniqueId val="{00000001-BA4F-48E5-AAE6-1A75AD45246E}"/>
            </c:ext>
          </c:extLst>
        </c:ser>
        <c:dLbls>
          <c:showLegendKey val="0"/>
          <c:showVal val="0"/>
          <c:showCatName val="0"/>
          <c:showSerName val="0"/>
          <c:showPercent val="0"/>
          <c:showBubbleSize val="0"/>
        </c:dLbls>
        <c:marker val="1"/>
        <c:smooth val="0"/>
        <c:axId val="208736864"/>
        <c:axId val="208572144"/>
      </c:lineChart>
      <c:dateAx>
        <c:axId val="208736864"/>
        <c:scaling>
          <c:orientation val="minMax"/>
        </c:scaling>
        <c:delete val="1"/>
        <c:axPos val="b"/>
        <c:numFmt formatCode="ge" sourceLinked="1"/>
        <c:majorTickMark val="none"/>
        <c:minorTickMark val="none"/>
        <c:tickLblPos val="none"/>
        <c:crossAx val="208572144"/>
        <c:crosses val="autoZero"/>
        <c:auto val="1"/>
        <c:lblOffset val="100"/>
        <c:baseTimeUnit val="years"/>
      </c:dateAx>
      <c:valAx>
        <c:axId val="20857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1" sqref="B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鳥取市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tr">
        <f>データ!$M$6</f>
        <v>非設置</v>
      </c>
      <c r="AE8" s="49"/>
      <c r="AF8" s="49"/>
      <c r="AG8" s="49"/>
      <c r="AH8" s="49"/>
      <c r="AI8" s="49"/>
      <c r="AJ8" s="49"/>
      <c r="AK8" s="3"/>
      <c r="AL8" s="50">
        <f>データ!S6</f>
        <v>188286</v>
      </c>
      <c r="AM8" s="50"/>
      <c r="AN8" s="50"/>
      <c r="AO8" s="50"/>
      <c r="AP8" s="50"/>
      <c r="AQ8" s="50"/>
      <c r="AR8" s="50"/>
      <c r="AS8" s="50"/>
      <c r="AT8" s="45">
        <f>データ!T6</f>
        <v>765.31</v>
      </c>
      <c r="AU8" s="45"/>
      <c r="AV8" s="45"/>
      <c r="AW8" s="45"/>
      <c r="AX8" s="45"/>
      <c r="AY8" s="45"/>
      <c r="AZ8" s="45"/>
      <c r="BA8" s="45"/>
      <c r="BB8" s="45">
        <f>データ!U6</f>
        <v>246.03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53.24</v>
      </c>
      <c r="J10" s="45"/>
      <c r="K10" s="45"/>
      <c r="L10" s="45"/>
      <c r="M10" s="45"/>
      <c r="N10" s="45"/>
      <c r="O10" s="45"/>
      <c r="P10" s="45">
        <f>データ!P6</f>
        <v>0.04</v>
      </c>
      <c r="Q10" s="45"/>
      <c r="R10" s="45"/>
      <c r="S10" s="45"/>
      <c r="T10" s="45"/>
      <c r="U10" s="45"/>
      <c r="V10" s="45"/>
      <c r="W10" s="45">
        <f>データ!Q6</f>
        <v>38.71</v>
      </c>
      <c r="X10" s="45"/>
      <c r="Y10" s="45"/>
      <c r="Z10" s="45"/>
      <c r="AA10" s="45"/>
      <c r="AB10" s="45"/>
      <c r="AC10" s="45"/>
      <c r="AD10" s="50">
        <f>データ!R6</f>
        <v>2717</v>
      </c>
      <c r="AE10" s="50"/>
      <c r="AF10" s="50"/>
      <c r="AG10" s="50"/>
      <c r="AH10" s="50"/>
      <c r="AI10" s="50"/>
      <c r="AJ10" s="50"/>
      <c r="AK10" s="2"/>
      <c r="AL10" s="50">
        <f>データ!V6</f>
        <v>70</v>
      </c>
      <c r="AM10" s="50"/>
      <c r="AN10" s="50"/>
      <c r="AO10" s="50"/>
      <c r="AP10" s="50"/>
      <c r="AQ10" s="50"/>
      <c r="AR10" s="50"/>
      <c r="AS10" s="50"/>
      <c r="AT10" s="45">
        <f>データ!W6</f>
        <v>0.14000000000000001</v>
      </c>
      <c r="AU10" s="45"/>
      <c r="AV10" s="45"/>
      <c r="AW10" s="45"/>
      <c r="AX10" s="45"/>
      <c r="AY10" s="45"/>
      <c r="AZ10" s="45"/>
      <c r="BA10" s="45"/>
      <c r="BB10" s="45">
        <f>データ!X6</f>
        <v>500</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109</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【92.29】</v>
      </c>
      <c r="F85" s="26" t="str">
        <f>データ!AT6</f>
        <v>【464.55】</v>
      </c>
      <c r="G85" s="26" t="str">
        <f>データ!BE6</f>
        <v>【48.58】</v>
      </c>
      <c r="H85" s="26" t="str">
        <f>データ!BP6</f>
        <v>【537.63】</v>
      </c>
      <c r="I85" s="26" t="str">
        <f>データ!CA6</f>
        <v>【35.31】</v>
      </c>
      <c r="J85" s="26" t="str">
        <f>データ!CL6</f>
        <v>【453.83】</v>
      </c>
      <c r="K85" s="26" t="str">
        <f>データ!CW6</f>
        <v>【48.17】</v>
      </c>
      <c r="L85" s="26" t="str">
        <f>データ!DH6</f>
        <v>【90.38】</v>
      </c>
      <c r="M85" s="26" t="str">
        <f>データ!DS6</f>
        <v>【37.74】</v>
      </c>
      <c r="N85" s="26" t="str">
        <f>データ!ED6</f>
        <v>【0.00】</v>
      </c>
      <c r="O85" s="26" t="str">
        <f>データ!EO6</f>
        <v>【0.00】</v>
      </c>
    </row>
  </sheetData>
  <sheetProtection algorithmName="SHA-512" hashValue="wEztV7GwsqpSLhyk7m7Pk1V9BznI0uqwXo+LeiS25fbAYl9YlMHAkodlYuARJKwTwfg3qdODBtSwFHXnIACzjw==" saltValue="KInXCYwUQhdkzBVwuWHh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312011</v>
      </c>
      <c r="D6" s="33">
        <f t="shared" si="3"/>
        <v>46</v>
      </c>
      <c r="E6" s="33">
        <f t="shared" si="3"/>
        <v>17</v>
      </c>
      <c r="F6" s="33">
        <f t="shared" si="3"/>
        <v>7</v>
      </c>
      <c r="G6" s="33">
        <f t="shared" si="3"/>
        <v>0</v>
      </c>
      <c r="H6" s="33" t="str">
        <f t="shared" si="3"/>
        <v>鳥取県　鳥取市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53.24</v>
      </c>
      <c r="P6" s="34">
        <f t="shared" si="3"/>
        <v>0.04</v>
      </c>
      <c r="Q6" s="34">
        <f t="shared" si="3"/>
        <v>38.71</v>
      </c>
      <c r="R6" s="34">
        <f t="shared" si="3"/>
        <v>2717</v>
      </c>
      <c r="S6" s="34">
        <f t="shared" si="3"/>
        <v>188286</v>
      </c>
      <c r="T6" s="34">
        <f t="shared" si="3"/>
        <v>765.31</v>
      </c>
      <c r="U6" s="34">
        <f t="shared" si="3"/>
        <v>246.03</v>
      </c>
      <c r="V6" s="34">
        <f t="shared" si="3"/>
        <v>70</v>
      </c>
      <c r="W6" s="34">
        <f t="shared" si="3"/>
        <v>0.14000000000000001</v>
      </c>
      <c r="X6" s="34">
        <f t="shared" si="3"/>
        <v>500</v>
      </c>
      <c r="Y6" s="35">
        <f>IF(Y7="",NA(),Y7)</f>
        <v>100.27</v>
      </c>
      <c r="Z6" s="35">
        <f t="shared" ref="Z6:AH6" si="4">IF(Z7="",NA(),Z7)</f>
        <v>110.82</v>
      </c>
      <c r="AA6" s="35">
        <f t="shared" si="4"/>
        <v>94.75</v>
      </c>
      <c r="AB6" s="35">
        <f t="shared" si="4"/>
        <v>123.71</v>
      </c>
      <c r="AC6" s="35">
        <f t="shared" si="4"/>
        <v>117.65</v>
      </c>
      <c r="AD6" s="35">
        <f t="shared" si="4"/>
        <v>92.2</v>
      </c>
      <c r="AE6" s="35">
        <f t="shared" si="4"/>
        <v>88.55</v>
      </c>
      <c r="AF6" s="35">
        <f t="shared" si="4"/>
        <v>84.51</v>
      </c>
      <c r="AG6" s="35">
        <f t="shared" si="4"/>
        <v>92.53</v>
      </c>
      <c r="AH6" s="35">
        <f t="shared" si="4"/>
        <v>92.29</v>
      </c>
      <c r="AI6" s="34" t="str">
        <f>IF(AI7="","",IF(AI7="-","【-】","【"&amp;SUBSTITUTE(TEXT(AI7,"#,##0.00"),"-","△")&amp;"】"))</f>
        <v>【92.29】</v>
      </c>
      <c r="AJ6" s="34">
        <f>IF(AJ7="",NA(),AJ7)</f>
        <v>0</v>
      </c>
      <c r="AK6" s="34">
        <f t="shared" ref="AK6:AS6" si="5">IF(AK7="",NA(),AK7)</f>
        <v>0</v>
      </c>
      <c r="AL6" s="34">
        <f t="shared" si="5"/>
        <v>0</v>
      </c>
      <c r="AM6" s="34">
        <f t="shared" si="5"/>
        <v>0</v>
      </c>
      <c r="AN6" s="34">
        <f t="shared" si="5"/>
        <v>0</v>
      </c>
      <c r="AO6" s="35">
        <f t="shared" si="5"/>
        <v>247.01</v>
      </c>
      <c r="AP6" s="35">
        <f t="shared" si="5"/>
        <v>336.57</v>
      </c>
      <c r="AQ6" s="35">
        <f t="shared" si="5"/>
        <v>378.75</v>
      </c>
      <c r="AR6" s="35">
        <f t="shared" si="5"/>
        <v>437.99</v>
      </c>
      <c r="AS6" s="35">
        <f t="shared" si="5"/>
        <v>464.55</v>
      </c>
      <c r="AT6" s="34" t="str">
        <f>IF(AT7="","",IF(AT7="-","【-】","【"&amp;SUBSTITUTE(TEXT(AT7,"#,##0.00"),"-","△")&amp;"】"))</f>
        <v>【464.55】</v>
      </c>
      <c r="AU6" s="35">
        <f>IF(AU7="",NA(),AU7)</f>
        <v>115.43</v>
      </c>
      <c r="AV6" s="35">
        <f t="shared" ref="AV6:BD6" si="6">IF(AV7="",NA(),AV7)</f>
        <v>116.2</v>
      </c>
      <c r="AW6" s="35">
        <f t="shared" si="6"/>
        <v>73.09</v>
      </c>
      <c r="AX6" s="35">
        <f t="shared" si="6"/>
        <v>78.28</v>
      </c>
      <c r="AY6" s="35">
        <f t="shared" si="6"/>
        <v>49.44</v>
      </c>
      <c r="AZ6" s="35">
        <f t="shared" si="6"/>
        <v>-2.84</v>
      </c>
      <c r="BA6" s="35">
        <f t="shared" si="6"/>
        <v>-26.7</v>
      </c>
      <c r="BB6" s="35">
        <f t="shared" si="6"/>
        <v>-69.7</v>
      </c>
      <c r="BC6" s="35">
        <f t="shared" si="6"/>
        <v>-14.2</v>
      </c>
      <c r="BD6" s="35">
        <f t="shared" si="6"/>
        <v>48.58</v>
      </c>
      <c r="BE6" s="34" t="str">
        <f>IF(BE7="","",IF(BE7="-","【-】","【"&amp;SUBSTITUTE(TEXT(BE7,"#,##0.00"),"-","△")&amp;"】"))</f>
        <v>【48.58】</v>
      </c>
      <c r="BF6" s="35">
        <f>IF(BF7="",NA(),BF7)</f>
        <v>6004.76</v>
      </c>
      <c r="BG6" s="35">
        <f t="shared" ref="BG6:BO6" si="7">IF(BG7="",NA(),BG7)</f>
        <v>5643.24</v>
      </c>
      <c r="BH6" s="35">
        <f t="shared" si="7"/>
        <v>5252.59</v>
      </c>
      <c r="BI6" s="35">
        <f t="shared" si="7"/>
        <v>4625.1400000000003</v>
      </c>
      <c r="BJ6" s="35">
        <f t="shared" si="7"/>
        <v>4421.62</v>
      </c>
      <c r="BK6" s="35">
        <f t="shared" si="7"/>
        <v>1239.21</v>
      </c>
      <c r="BL6" s="35">
        <f t="shared" si="7"/>
        <v>1196.58</v>
      </c>
      <c r="BM6" s="35">
        <f t="shared" si="7"/>
        <v>776.75</v>
      </c>
      <c r="BN6" s="35">
        <f t="shared" si="7"/>
        <v>438.26</v>
      </c>
      <c r="BO6" s="35">
        <f t="shared" si="7"/>
        <v>506.14</v>
      </c>
      <c r="BP6" s="34" t="str">
        <f>IF(BP7="","",IF(BP7="-","【-】","【"&amp;SUBSTITUTE(TEXT(BP7,"#,##0.00"),"-","△")&amp;"】"))</f>
        <v>【537.63】</v>
      </c>
      <c r="BQ6" s="35">
        <f>IF(BQ7="",NA(),BQ7)</f>
        <v>20.46</v>
      </c>
      <c r="BR6" s="35">
        <f t="shared" ref="BR6:BZ6" si="8">IF(BR7="",NA(),BR7)</f>
        <v>55.94</v>
      </c>
      <c r="BS6" s="35">
        <f t="shared" si="8"/>
        <v>58.96</v>
      </c>
      <c r="BT6" s="35">
        <f t="shared" si="8"/>
        <v>62.32</v>
      </c>
      <c r="BU6" s="35">
        <f t="shared" si="8"/>
        <v>53.16</v>
      </c>
      <c r="BV6" s="35">
        <f t="shared" si="8"/>
        <v>38.14</v>
      </c>
      <c r="BW6" s="35">
        <f t="shared" si="8"/>
        <v>38.28</v>
      </c>
      <c r="BX6" s="35">
        <f t="shared" si="8"/>
        <v>38.49</v>
      </c>
      <c r="BY6" s="35">
        <f t="shared" si="8"/>
        <v>39.86</v>
      </c>
      <c r="BZ6" s="35">
        <f t="shared" si="8"/>
        <v>35.86</v>
      </c>
      <c r="CA6" s="34" t="str">
        <f>IF(CA7="","",IF(CA7="-","【-】","【"&amp;SUBSTITUTE(TEXT(CA7,"#,##0.00"),"-","△")&amp;"】"))</f>
        <v>【35.31】</v>
      </c>
      <c r="CB6" s="35">
        <f>IF(CB7="",NA(),CB7)</f>
        <v>611.97</v>
      </c>
      <c r="CC6" s="35">
        <f t="shared" ref="CC6:CK6" si="9">IF(CC7="",NA(),CC7)</f>
        <v>224.09</v>
      </c>
      <c r="CD6" s="35">
        <f t="shared" si="9"/>
        <v>226.06</v>
      </c>
      <c r="CE6" s="35">
        <f t="shared" si="9"/>
        <v>230.25</v>
      </c>
      <c r="CF6" s="35">
        <f t="shared" si="9"/>
        <v>267.23</v>
      </c>
      <c r="CG6" s="35">
        <f t="shared" si="9"/>
        <v>471.79</v>
      </c>
      <c r="CH6" s="35">
        <f t="shared" si="9"/>
        <v>468.36</v>
      </c>
      <c r="CI6" s="35">
        <f t="shared" si="9"/>
        <v>479.21</v>
      </c>
      <c r="CJ6" s="35">
        <f t="shared" si="9"/>
        <v>451.49</v>
      </c>
      <c r="CK6" s="35">
        <f t="shared" si="9"/>
        <v>448.63</v>
      </c>
      <c r="CL6" s="34" t="str">
        <f>IF(CL7="","",IF(CL7="-","【-】","【"&amp;SUBSTITUTE(TEXT(CL7,"#,##0.00"),"-","△")&amp;"】"))</f>
        <v>【453.83】</v>
      </c>
      <c r="CM6" s="35">
        <f>IF(CM7="",NA(),CM7)</f>
        <v>131.25</v>
      </c>
      <c r="CN6" s="35">
        <f t="shared" ref="CN6:CV6" si="10">IF(CN7="",NA(),CN7)</f>
        <v>137.5</v>
      </c>
      <c r="CO6" s="35">
        <f t="shared" si="10"/>
        <v>125</v>
      </c>
      <c r="CP6" s="35">
        <f t="shared" si="10"/>
        <v>137.5</v>
      </c>
      <c r="CQ6" s="35">
        <f t="shared" si="10"/>
        <v>137.5</v>
      </c>
      <c r="CR6" s="35">
        <f t="shared" si="10"/>
        <v>56.52</v>
      </c>
      <c r="CS6" s="35">
        <f t="shared" si="10"/>
        <v>53.97</v>
      </c>
      <c r="CT6" s="35">
        <f t="shared" si="10"/>
        <v>40.53</v>
      </c>
      <c r="CU6" s="35">
        <f t="shared" si="10"/>
        <v>40.67</v>
      </c>
      <c r="CV6" s="35">
        <f t="shared" si="10"/>
        <v>48.01</v>
      </c>
      <c r="CW6" s="34" t="str">
        <f>IF(CW7="","",IF(CW7="-","【-】","【"&amp;SUBSTITUTE(TEXT(CW7,"#,##0.00"),"-","△")&amp;"】"))</f>
        <v>【48.17】</v>
      </c>
      <c r="CX6" s="35">
        <f>IF(CX7="",NA(),CX7)</f>
        <v>100</v>
      </c>
      <c r="CY6" s="35">
        <f t="shared" ref="CY6:DG6" si="11">IF(CY7="",NA(),CY7)</f>
        <v>100</v>
      </c>
      <c r="CZ6" s="35">
        <f t="shared" si="11"/>
        <v>100</v>
      </c>
      <c r="DA6" s="35">
        <f t="shared" si="11"/>
        <v>100</v>
      </c>
      <c r="DB6" s="35">
        <f t="shared" si="11"/>
        <v>100</v>
      </c>
      <c r="DC6" s="35">
        <f t="shared" si="11"/>
        <v>91.27</v>
      </c>
      <c r="DD6" s="35">
        <f t="shared" si="11"/>
        <v>92.01</v>
      </c>
      <c r="DE6" s="35">
        <f t="shared" si="11"/>
        <v>90.28</v>
      </c>
      <c r="DF6" s="35">
        <f t="shared" si="11"/>
        <v>89.47</v>
      </c>
      <c r="DG6" s="35">
        <f t="shared" si="11"/>
        <v>91.18</v>
      </c>
      <c r="DH6" s="34" t="str">
        <f>IF(DH7="","",IF(DH7="-","【-】","【"&amp;SUBSTITUTE(TEXT(DH7,"#,##0.00"),"-","△")&amp;"】"))</f>
        <v>【90.38】</v>
      </c>
      <c r="DI6" s="35">
        <f>IF(DI7="",NA(),DI7)</f>
        <v>20.16</v>
      </c>
      <c r="DJ6" s="35">
        <f t="shared" ref="DJ6:DR6" si="12">IF(DJ7="",NA(),DJ7)</f>
        <v>24.38</v>
      </c>
      <c r="DK6" s="35">
        <f t="shared" si="12"/>
        <v>27.99</v>
      </c>
      <c r="DL6" s="35">
        <f t="shared" si="12"/>
        <v>31.58</v>
      </c>
      <c r="DM6" s="35">
        <f t="shared" si="12"/>
        <v>34.119999999999997</v>
      </c>
      <c r="DN6" s="35">
        <f t="shared" si="12"/>
        <v>26.06</v>
      </c>
      <c r="DO6" s="35">
        <f t="shared" si="12"/>
        <v>29.54</v>
      </c>
      <c r="DP6" s="35">
        <f t="shared" si="12"/>
        <v>32.85</v>
      </c>
      <c r="DQ6" s="35">
        <f t="shared" si="12"/>
        <v>40.049999999999997</v>
      </c>
      <c r="DR6" s="35">
        <f t="shared" si="12"/>
        <v>37.74</v>
      </c>
      <c r="DS6" s="34" t="str">
        <f>IF(DS7="","",IF(DS7="-","【-】","【"&amp;SUBSTITUTE(TEXT(DS7,"#,##0.00"),"-","△")&amp;"】"))</f>
        <v>【37.74】</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5">
        <f t="shared" si="14"/>
        <v>0.02</v>
      </c>
      <c r="EM6" s="34">
        <f t="shared" si="14"/>
        <v>0</v>
      </c>
      <c r="EN6" s="34">
        <f t="shared" si="14"/>
        <v>0</v>
      </c>
      <c r="EO6" s="34" t="str">
        <f>IF(EO7="","",IF(EO7="-","【-】","【"&amp;SUBSTITUTE(TEXT(EO7,"#,##0.00"),"-","△")&amp;"】"))</f>
        <v>【0.00】</v>
      </c>
    </row>
    <row r="7" spans="1:148" s="36" customFormat="1" x14ac:dyDescent="0.15">
      <c r="A7" s="28"/>
      <c r="B7" s="37">
        <v>2018</v>
      </c>
      <c r="C7" s="37">
        <v>312011</v>
      </c>
      <c r="D7" s="37">
        <v>46</v>
      </c>
      <c r="E7" s="37">
        <v>17</v>
      </c>
      <c r="F7" s="37">
        <v>7</v>
      </c>
      <c r="G7" s="37">
        <v>0</v>
      </c>
      <c r="H7" s="37" t="s">
        <v>96</v>
      </c>
      <c r="I7" s="37" t="s">
        <v>97</v>
      </c>
      <c r="J7" s="37" t="s">
        <v>98</v>
      </c>
      <c r="K7" s="37" t="s">
        <v>99</v>
      </c>
      <c r="L7" s="37" t="s">
        <v>100</v>
      </c>
      <c r="M7" s="37" t="s">
        <v>101</v>
      </c>
      <c r="N7" s="38" t="s">
        <v>102</v>
      </c>
      <c r="O7" s="38">
        <v>53.24</v>
      </c>
      <c r="P7" s="38">
        <v>0.04</v>
      </c>
      <c r="Q7" s="38">
        <v>38.71</v>
      </c>
      <c r="R7" s="38">
        <v>2717</v>
      </c>
      <c r="S7" s="38">
        <v>188286</v>
      </c>
      <c r="T7" s="38">
        <v>765.31</v>
      </c>
      <c r="U7" s="38">
        <v>246.03</v>
      </c>
      <c r="V7" s="38">
        <v>70</v>
      </c>
      <c r="W7" s="38">
        <v>0.14000000000000001</v>
      </c>
      <c r="X7" s="38">
        <v>500</v>
      </c>
      <c r="Y7" s="38">
        <v>100.27</v>
      </c>
      <c r="Z7" s="38">
        <v>110.82</v>
      </c>
      <c r="AA7" s="38">
        <v>94.75</v>
      </c>
      <c r="AB7" s="38">
        <v>123.71</v>
      </c>
      <c r="AC7" s="38">
        <v>117.65</v>
      </c>
      <c r="AD7" s="38">
        <v>92.2</v>
      </c>
      <c r="AE7" s="38">
        <v>88.55</v>
      </c>
      <c r="AF7" s="38">
        <v>84.51</v>
      </c>
      <c r="AG7" s="38">
        <v>92.53</v>
      </c>
      <c r="AH7" s="38">
        <v>92.29</v>
      </c>
      <c r="AI7" s="38">
        <v>92.29</v>
      </c>
      <c r="AJ7" s="38">
        <v>0</v>
      </c>
      <c r="AK7" s="38">
        <v>0</v>
      </c>
      <c r="AL7" s="38">
        <v>0</v>
      </c>
      <c r="AM7" s="38">
        <v>0</v>
      </c>
      <c r="AN7" s="38">
        <v>0</v>
      </c>
      <c r="AO7" s="38">
        <v>247.01</v>
      </c>
      <c r="AP7" s="38">
        <v>336.57</v>
      </c>
      <c r="AQ7" s="38">
        <v>378.75</v>
      </c>
      <c r="AR7" s="38">
        <v>437.99</v>
      </c>
      <c r="AS7" s="38">
        <v>464.55</v>
      </c>
      <c r="AT7" s="38">
        <v>464.55</v>
      </c>
      <c r="AU7" s="38">
        <v>115.43</v>
      </c>
      <c r="AV7" s="38">
        <v>116.2</v>
      </c>
      <c r="AW7" s="38">
        <v>73.09</v>
      </c>
      <c r="AX7" s="38">
        <v>78.28</v>
      </c>
      <c r="AY7" s="38">
        <v>49.44</v>
      </c>
      <c r="AZ7" s="38">
        <v>-2.84</v>
      </c>
      <c r="BA7" s="38">
        <v>-26.7</v>
      </c>
      <c r="BB7" s="38">
        <v>-69.7</v>
      </c>
      <c r="BC7" s="38">
        <v>-14.2</v>
      </c>
      <c r="BD7" s="38">
        <v>48.58</v>
      </c>
      <c r="BE7" s="38">
        <v>48.58</v>
      </c>
      <c r="BF7" s="38">
        <v>6004.76</v>
      </c>
      <c r="BG7" s="38">
        <v>5643.24</v>
      </c>
      <c r="BH7" s="38">
        <v>5252.59</v>
      </c>
      <c r="BI7" s="38">
        <v>4625.1400000000003</v>
      </c>
      <c r="BJ7" s="38">
        <v>4421.62</v>
      </c>
      <c r="BK7" s="38">
        <v>1239.21</v>
      </c>
      <c r="BL7" s="38">
        <v>1196.58</v>
      </c>
      <c r="BM7" s="38">
        <v>776.75</v>
      </c>
      <c r="BN7" s="38">
        <v>438.26</v>
      </c>
      <c r="BO7" s="38">
        <v>506.14</v>
      </c>
      <c r="BP7" s="38">
        <v>537.63</v>
      </c>
      <c r="BQ7" s="38">
        <v>20.46</v>
      </c>
      <c r="BR7" s="38">
        <v>55.94</v>
      </c>
      <c r="BS7" s="38">
        <v>58.96</v>
      </c>
      <c r="BT7" s="38">
        <v>62.32</v>
      </c>
      <c r="BU7" s="38">
        <v>53.16</v>
      </c>
      <c r="BV7" s="38">
        <v>38.14</v>
      </c>
      <c r="BW7" s="38">
        <v>38.28</v>
      </c>
      <c r="BX7" s="38">
        <v>38.49</v>
      </c>
      <c r="BY7" s="38">
        <v>39.86</v>
      </c>
      <c r="BZ7" s="38">
        <v>35.86</v>
      </c>
      <c r="CA7" s="38">
        <v>35.31</v>
      </c>
      <c r="CB7" s="38">
        <v>611.97</v>
      </c>
      <c r="CC7" s="38">
        <v>224.09</v>
      </c>
      <c r="CD7" s="38">
        <v>226.06</v>
      </c>
      <c r="CE7" s="38">
        <v>230.25</v>
      </c>
      <c r="CF7" s="38">
        <v>267.23</v>
      </c>
      <c r="CG7" s="38">
        <v>471.79</v>
      </c>
      <c r="CH7" s="38">
        <v>468.36</v>
      </c>
      <c r="CI7" s="38">
        <v>479.21</v>
      </c>
      <c r="CJ7" s="38">
        <v>451.49</v>
      </c>
      <c r="CK7" s="38">
        <v>448.63</v>
      </c>
      <c r="CL7" s="38">
        <v>453.83</v>
      </c>
      <c r="CM7" s="38">
        <v>131.25</v>
      </c>
      <c r="CN7" s="38">
        <v>137.5</v>
      </c>
      <c r="CO7" s="38">
        <v>125</v>
      </c>
      <c r="CP7" s="38">
        <v>137.5</v>
      </c>
      <c r="CQ7" s="38">
        <v>137.5</v>
      </c>
      <c r="CR7" s="38">
        <v>56.52</v>
      </c>
      <c r="CS7" s="38">
        <v>53.97</v>
      </c>
      <c r="CT7" s="38">
        <v>40.53</v>
      </c>
      <c r="CU7" s="38">
        <v>40.67</v>
      </c>
      <c r="CV7" s="38">
        <v>48.01</v>
      </c>
      <c r="CW7" s="38">
        <v>48.17</v>
      </c>
      <c r="CX7" s="38">
        <v>100</v>
      </c>
      <c r="CY7" s="38">
        <v>100</v>
      </c>
      <c r="CZ7" s="38">
        <v>100</v>
      </c>
      <c r="DA7" s="38">
        <v>100</v>
      </c>
      <c r="DB7" s="38">
        <v>100</v>
      </c>
      <c r="DC7" s="38">
        <v>91.27</v>
      </c>
      <c r="DD7" s="38">
        <v>92.01</v>
      </c>
      <c r="DE7" s="38">
        <v>90.28</v>
      </c>
      <c r="DF7" s="38">
        <v>89.47</v>
      </c>
      <c r="DG7" s="38">
        <v>91.18</v>
      </c>
      <c r="DH7" s="38">
        <v>90.38</v>
      </c>
      <c r="DI7" s="38">
        <v>20.16</v>
      </c>
      <c r="DJ7" s="38">
        <v>24.38</v>
      </c>
      <c r="DK7" s="38">
        <v>27.99</v>
      </c>
      <c r="DL7" s="38">
        <v>31.58</v>
      </c>
      <c r="DM7" s="38">
        <v>34.119999999999997</v>
      </c>
      <c r="DN7" s="38">
        <v>26.06</v>
      </c>
      <c r="DO7" s="38">
        <v>29.54</v>
      </c>
      <c r="DP7" s="38">
        <v>32.85</v>
      </c>
      <c r="DQ7" s="38">
        <v>40.049999999999997</v>
      </c>
      <c r="DR7" s="38">
        <v>37.74</v>
      </c>
      <c r="DS7" s="38">
        <v>37.74</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2019-12-05T04:56:27Z</dcterms:created>
  <dcterms:modified xsi:type="dcterms:W3CDTF">2020-02-03T06:26:20Z</dcterms:modified>
  <cp:category/>
</cp:coreProperties>
</file>