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itpro1\Homes$\nodahideshi\Documents\人口移動調査\HP公表用\2020_02\"/>
    </mc:Choice>
  </mc:AlternateContent>
  <bookViews>
    <workbookView xWindow="0" yWindow="0" windowWidth="20490" windowHeight="7530"/>
  </bookViews>
  <sheets>
    <sheet name="市町村別計" sheetId="1" r:id="rId1"/>
    <sheet name="市町村別 (男)" sheetId="2" r:id="rId2"/>
    <sheet name="市町村別 (女)" sheetId="3" r:id="rId3"/>
  </sheets>
  <definedNames>
    <definedName name="_xlnm.Print_Area" localSheetId="2">'市町村別 (女)'!$A$1:$V$41</definedName>
    <definedName name="_xlnm.Print_Area" localSheetId="1">'市町村別 (男)'!$A$1:$V$41</definedName>
    <definedName name="_xlnm.Print_Area" localSheetId="0">市町村別計!$A$1:$X$41</definedName>
  </definedNames>
  <calcPr calcId="162913" forceFullCalc="1"/>
</workbook>
</file>

<file path=xl/calcChain.xml><?xml version="1.0" encoding="utf-8"?>
<calcChain xmlns="http://schemas.openxmlformats.org/spreadsheetml/2006/main">
  <c r="J38" i="3" l="1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9" i="2"/>
  <c r="L21" i="1" l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20" i="1"/>
  <c r="E33" i="3" l="1"/>
  <c r="E21" i="3"/>
  <c r="E22" i="3"/>
  <c r="E23" i="3"/>
  <c r="E24" i="3"/>
  <c r="E25" i="3"/>
  <c r="E26" i="3"/>
  <c r="E27" i="3"/>
  <c r="E28" i="3"/>
  <c r="E29" i="3"/>
  <c r="E30" i="3"/>
  <c r="E31" i="3"/>
  <c r="E32" i="3"/>
  <c r="E34" i="3"/>
  <c r="E35" i="3"/>
  <c r="E36" i="3"/>
  <c r="E37" i="3"/>
  <c r="E38" i="3"/>
  <c r="E20" i="3"/>
  <c r="E29" i="2"/>
  <c r="E21" i="2"/>
  <c r="E22" i="2"/>
  <c r="E23" i="2"/>
  <c r="E24" i="2"/>
  <c r="E25" i="2"/>
  <c r="E26" i="2"/>
  <c r="E27" i="2"/>
  <c r="E28" i="2"/>
  <c r="E30" i="2"/>
  <c r="E31" i="2"/>
  <c r="E32" i="2"/>
  <c r="E33" i="2"/>
  <c r="E34" i="2"/>
  <c r="E35" i="2"/>
  <c r="E36" i="2"/>
  <c r="E37" i="2"/>
  <c r="E38" i="2"/>
  <c r="E20" i="2"/>
  <c r="G28" i="1"/>
  <c r="G21" i="1"/>
  <c r="G22" i="1"/>
  <c r="G23" i="1"/>
  <c r="G24" i="1"/>
  <c r="G25" i="1"/>
  <c r="G26" i="1"/>
  <c r="G27" i="1"/>
  <c r="G29" i="1"/>
  <c r="G30" i="1"/>
  <c r="G31" i="1"/>
  <c r="G32" i="1"/>
  <c r="G33" i="1"/>
  <c r="G34" i="1"/>
  <c r="G35" i="1"/>
  <c r="G36" i="1"/>
  <c r="G37" i="1"/>
  <c r="G38" i="1"/>
  <c r="G20" i="1"/>
  <c r="R38" i="3" l="1"/>
  <c r="N38" i="3"/>
  <c r="D38" i="3"/>
  <c r="R37" i="3"/>
  <c r="N37" i="3"/>
  <c r="D37" i="3"/>
  <c r="R36" i="3"/>
  <c r="N36" i="3"/>
  <c r="D36" i="3"/>
  <c r="R35" i="3"/>
  <c r="N35" i="3"/>
  <c r="D35" i="3"/>
  <c r="R34" i="3"/>
  <c r="N34" i="3"/>
  <c r="D34" i="3"/>
  <c r="R33" i="3"/>
  <c r="N33" i="3"/>
  <c r="D33" i="3"/>
  <c r="R32" i="3"/>
  <c r="N32" i="3"/>
  <c r="D32" i="3"/>
  <c r="R31" i="3"/>
  <c r="N31" i="3"/>
  <c r="D31" i="3"/>
  <c r="R30" i="3"/>
  <c r="N30" i="3"/>
  <c r="D30" i="3"/>
  <c r="R29" i="3"/>
  <c r="N29" i="3"/>
  <c r="D29" i="3"/>
  <c r="R28" i="3"/>
  <c r="N28" i="3"/>
  <c r="D28" i="3"/>
  <c r="R27" i="3"/>
  <c r="N27" i="3"/>
  <c r="D27" i="3"/>
  <c r="R26" i="3"/>
  <c r="N26" i="3"/>
  <c r="D26" i="3"/>
  <c r="R25" i="3"/>
  <c r="N25" i="3"/>
  <c r="D25" i="3"/>
  <c r="R24" i="3"/>
  <c r="R12" i="3" s="1"/>
  <c r="N24" i="3"/>
  <c r="D24" i="3"/>
  <c r="D12" i="3" s="1"/>
  <c r="R23" i="3"/>
  <c r="N23" i="3"/>
  <c r="D23" i="3"/>
  <c r="R22" i="3"/>
  <c r="N22" i="3"/>
  <c r="D22" i="3"/>
  <c r="R21" i="3"/>
  <c r="N21" i="3"/>
  <c r="D21" i="3"/>
  <c r="R20" i="3"/>
  <c r="N20" i="3"/>
  <c r="D20" i="3"/>
  <c r="U16" i="3"/>
  <c r="T16" i="3"/>
  <c r="S16" i="3"/>
  <c r="Q16" i="3"/>
  <c r="P16" i="3"/>
  <c r="O16" i="3"/>
  <c r="I16" i="3"/>
  <c r="H16" i="3"/>
  <c r="G16" i="3"/>
  <c r="F16" i="3"/>
  <c r="C16" i="3"/>
  <c r="U15" i="3"/>
  <c r="T15" i="3"/>
  <c r="S15" i="3"/>
  <c r="Q15" i="3"/>
  <c r="P15" i="3"/>
  <c r="O15" i="3"/>
  <c r="I15" i="3"/>
  <c r="H15" i="3"/>
  <c r="G15" i="3"/>
  <c r="F15" i="3"/>
  <c r="C15" i="3"/>
  <c r="U14" i="3"/>
  <c r="U18" i="3" s="1"/>
  <c r="T14" i="3"/>
  <c r="T18" i="3" s="1"/>
  <c r="S14" i="3"/>
  <c r="S18" i="3" s="1"/>
  <c r="Q14" i="3"/>
  <c r="Q18" i="3" s="1"/>
  <c r="P14" i="3"/>
  <c r="P18" i="3" s="1"/>
  <c r="O14" i="3"/>
  <c r="O18" i="3" s="1"/>
  <c r="I14" i="3"/>
  <c r="I18" i="3" s="1"/>
  <c r="H14" i="3"/>
  <c r="G14" i="3"/>
  <c r="G18" i="3" s="1"/>
  <c r="F14" i="3"/>
  <c r="C14" i="3"/>
  <c r="C18" i="3" s="1"/>
  <c r="U13" i="3"/>
  <c r="T13" i="3"/>
  <c r="S13" i="3"/>
  <c r="Q13" i="3"/>
  <c r="P13" i="3"/>
  <c r="O13" i="3"/>
  <c r="I13" i="3"/>
  <c r="H13" i="3"/>
  <c r="G13" i="3"/>
  <c r="F13" i="3"/>
  <c r="C13" i="3"/>
  <c r="U12" i="3"/>
  <c r="T12" i="3"/>
  <c r="S12" i="3"/>
  <c r="Q12" i="3"/>
  <c r="P12" i="3"/>
  <c r="O12" i="3"/>
  <c r="I12" i="3"/>
  <c r="H12" i="3"/>
  <c r="G12" i="3"/>
  <c r="F12" i="3"/>
  <c r="C12" i="3"/>
  <c r="U10" i="3"/>
  <c r="T10" i="3"/>
  <c r="S10" i="3"/>
  <c r="Q10" i="3"/>
  <c r="P10" i="3"/>
  <c r="O10" i="3"/>
  <c r="I10" i="3"/>
  <c r="H10" i="3"/>
  <c r="G10" i="3"/>
  <c r="F10" i="3"/>
  <c r="C10" i="3"/>
  <c r="M26" i="3" l="1"/>
  <c r="B26" i="3" s="1"/>
  <c r="M30" i="3"/>
  <c r="B30" i="3" s="1"/>
  <c r="M34" i="3"/>
  <c r="B34" i="3" s="1"/>
  <c r="M38" i="3"/>
  <c r="B38" i="3" s="1"/>
  <c r="M23" i="3"/>
  <c r="B23" i="3" s="1"/>
  <c r="M27" i="3"/>
  <c r="B27" i="3" s="1"/>
  <c r="M31" i="3"/>
  <c r="B31" i="3" s="1"/>
  <c r="M35" i="3"/>
  <c r="B35" i="3" s="1"/>
  <c r="M22" i="3"/>
  <c r="B22" i="3" s="1"/>
  <c r="M21" i="3"/>
  <c r="M25" i="3"/>
  <c r="B25" i="3" s="1"/>
  <c r="M29" i="3"/>
  <c r="B29" i="3" s="1"/>
  <c r="M33" i="3"/>
  <c r="B33" i="3" s="1"/>
  <c r="M37" i="3"/>
  <c r="B37" i="3" s="1"/>
  <c r="M24" i="3"/>
  <c r="B24" i="3" s="1"/>
  <c r="M28" i="3"/>
  <c r="B28" i="3" s="1"/>
  <c r="M32" i="3"/>
  <c r="M36" i="3"/>
  <c r="B36" i="3" s="1"/>
  <c r="M20" i="3"/>
  <c r="B20" i="3" s="1"/>
  <c r="D10" i="3"/>
  <c r="D14" i="3"/>
  <c r="D18" i="3" s="1"/>
  <c r="D13" i="3"/>
  <c r="D17" i="3" s="1"/>
  <c r="I17" i="3"/>
  <c r="R14" i="3"/>
  <c r="R18" i="3" s="1"/>
  <c r="Q17" i="3"/>
  <c r="E15" i="3"/>
  <c r="C19" i="3"/>
  <c r="N16" i="3"/>
  <c r="N15" i="3"/>
  <c r="T11" i="3"/>
  <c r="T9" i="3" s="1"/>
  <c r="T19" i="3"/>
  <c r="R16" i="3"/>
  <c r="N13" i="3"/>
  <c r="Q19" i="3"/>
  <c r="O19" i="3"/>
  <c r="G19" i="3"/>
  <c r="N14" i="3"/>
  <c r="N18" i="3" s="1"/>
  <c r="I19" i="3"/>
  <c r="S17" i="3"/>
  <c r="D15" i="3"/>
  <c r="D16" i="3"/>
  <c r="I11" i="3"/>
  <c r="I9" i="3" s="1"/>
  <c r="U19" i="3"/>
  <c r="N10" i="3"/>
  <c r="G11" i="3"/>
  <c r="G9" i="3" s="1"/>
  <c r="H11" i="3"/>
  <c r="H9" i="3" s="1"/>
  <c r="N12" i="3"/>
  <c r="G17" i="3"/>
  <c r="O17" i="3"/>
  <c r="Q11" i="3"/>
  <c r="Q9" i="3" s="1"/>
  <c r="H17" i="3"/>
  <c r="P17" i="3"/>
  <c r="T17" i="3"/>
  <c r="S11" i="3"/>
  <c r="S9" i="3" s="1"/>
  <c r="F19" i="3"/>
  <c r="S19" i="3"/>
  <c r="R13" i="3"/>
  <c r="R17" i="3" s="1"/>
  <c r="O11" i="3"/>
  <c r="O9" i="3" s="1"/>
  <c r="C11" i="3"/>
  <c r="C9" i="3" s="1"/>
  <c r="U11" i="3"/>
  <c r="U9" i="3" s="1"/>
  <c r="H19" i="3"/>
  <c r="P19" i="3"/>
  <c r="P11" i="3"/>
  <c r="P9" i="3" s="1"/>
  <c r="F17" i="3"/>
  <c r="F11" i="3"/>
  <c r="C17" i="3"/>
  <c r="E10" i="3"/>
  <c r="R10" i="3"/>
  <c r="U17" i="3"/>
  <c r="H18" i="3"/>
  <c r="E12" i="3"/>
  <c r="E13" i="3"/>
  <c r="E14" i="3"/>
  <c r="R15" i="3"/>
  <c r="F18" i="3"/>
  <c r="E16" i="3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20" i="2"/>
  <c r="R21" i="2"/>
  <c r="R22" i="2"/>
  <c r="R23" i="2"/>
  <c r="R24" i="2"/>
  <c r="R12" i="2" s="1"/>
  <c r="R25" i="2"/>
  <c r="R26" i="2"/>
  <c r="R27" i="2"/>
  <c r="R28" i="2"/>
  <c r="R29" i="2"/>
  <c r="R30" i="2"/>
  <c r="R31" i="2"/>
  <c r="R32" i="2"/>
  <c r="R33" i="2"/>
  <c r="R34" i="2"/>
  <c r="R35" i="2"/>
  <c r="R36" i="2"/>
  <c r="R37" i="2"/>
  <c r="R38" i="2"/>
  <c r="R20" i="2"/>
  <c r="D21" i="2"/>
  <c r="D22" i="2"/>
  <c r="D23" i="2"/>
  <c r="D24" i="2"/>
  <c r="D12" i="2" s="1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20" i="2"/>
  <c r="C10" i="2"/>
  <c r="F10" i="2"/>
  <c r="G10" i="2"/>
  <c r="H10" i="2"/>
  <c r="I10" i="2"/>
  <c r="O10" i="2"/>
  <c r="P10" i="2"/>
  <c r="Q10" i="2"/>
  <c r="S10" i="2"/>
  <c r="T10" i="2"/>
  <c r="U10" i="2"/>
  <c r="C12" i="2"/>
  <c r="F12" i="2"/>
  <c r="G12" i="2"/>
  <c r="H12" i="2"/>
  <c r="I12" i="2"/>
  <c r="O12" i="2"/>
  <c r="P12" i="2"/>
  <c r="Q12" i="2"/>
  <c r="S12" i="2"/>
  <c r="T12" i="2"/>
  <c r="U12" i="2"/>
  <c r="C13" i="2"/>
  <c r="F13" i="2"/>
  <c r="G13" i="2"/>
  <c r="H13" i="2"/>
  <c r="I13" i="2"/>
  <c r="O13" i="2"/>
  <c r="P13" i="2"/>
  <c r="Q13" i="2"/>
  <c r="S13" i="2"/>
  <c r="T13" i="2"/>
  <c r="U13" i="2"/>
  <c r="C14" i="2"/>
  <c r="F14" i="2"/>
  <c r="F18" i="2" s="1"/>
  <c r="G14" i="2"/>
  <c r="G18" i="2" s="1"/>
  <c r="H14" i="2"/>
  <c r="H18" i="2" s="1"/>
  <c r="I14" i="2"/>
  <c r="I18" i="2" s="1"/>
  <c r="O14" i="2"/>
  <c r="P14" i="2"/>
  <c r="P18" i="2" s="1"/>
  <c r="Q14" i="2"/>
  <c r="Q18" i="2" s="1"/>
  <c r="S14" i="2"/>
  <c r="S18" i="2" s="1"/>
  <c r="T14" i="2"/>
  <c r="T18" i="2" s="1"/>
  <c r="U14" i="2"/>
  <c r="U18" i="2" s="1"/>
  <c r="C15" i="2"/>
  <c r="F15" i="2"/>
  <c r="G15" i="2"/>
  <c r="H15" i="2"/>
  <c r="I15" i="2"/>
  <c r="O15" i="2"/>
  <c r="P15" i="2"/>
  <c r="Q15" i="2"/>
  <c r="S15" i="2"/>
  <c r="T15" i="2"/>
  <c r="U15" i="2"/>
  <c r="C16" i="2"/>
  <c r="F16" i="2"/>
  <c r="G16" i="2"/>
  <c r="H16" i="2"/>
  <c r="I16" i="2"/>
  <c r="O16" i="2"/>
  <c r="P16" i="2"/>
  <c r="Q16" i="2"/>
  <c r="S16" i="2"/>
  <c r="T16" i="2"/>
  <c r="U16" i="2"/>
  <c r="E12" i="2"/>
  <c r="M38" i="2" l="1"/>
  <c r="B38" i="2" s="1"/>
  <c r="M34" i="2"/>
  <c r="B34" i="2" s="1"/>
  <c r="M30" i="2"/>
  <c r="B30" i="2" s="1"/>
  <c r="M26" i="2"/>
  <c r="B26" i="2" s="1"/>
  <c r="M22" i="2"/>
  <c r="B22" i="2" s="1"/>
  <c r="M35" i="2"/>
  <c r="B35" i="2" s="1"/>
  <c r="M37" i="2"/>
  <c r="B37" i="2" s="1"/>
  <c r="M33" i="2"/>
  <c r="M29" i="2"/>
  <c r="M25" i="2"/>
  <c r="M21" i="2"/>
  <c r="B21" i="2" s="1"/>
  <c r="M36" i="2"/>
  <c r="M32" i="2"/>
  <c r="M28" i="2"/>
  <c r="M24" i="2"/>
  <c r="M31" i="2"/>
  <c r="B31" i="2" s="1"/>
  <c r="M27" i="2"/>
  <c r="B27" i="2" s="1"/>
  <c r="M23" i="2"/>
  <c r="B23" i="2" s="1"/>
  <c r="N12" i="2"/>
  <c r="M20" i="2"/>
  <c r="M12" i="3"/>
  <c r="N17" i="3"/>
  <c r="N19" i="3"/>
  <c r="B12" i="3"/>
  <c r="R19" i="3"/>
  <c r="D11" i="3"/>
  <c r="D9" i="3" s="1"/>
  <c r="M10" i="3"/>
  <c r="N11" i="3"/>
  <c r="N9" i="3" s="1"/>
  <c r="B21" i="3"/>
  <c r="D19" i="3"/>
  <c r="M16" i="3"/>
  <c r="R11" i="3"/>
  <c r="R9" i="3" s="1"/>
  <c r="M14" i="3"/>
  <c r="M18" i="3" s="1"/>
  <c r="B16" i="3"/>
  <c r="B13" i="3"/>
  <c r="B32" i="3"/>
  <c r="M15" i="3"/>
  <c r="E11" i="3"/>
  <c r="E9" i="3" s="1"/>
  <c r="E17" i="3"/>
  <c r="E18" i="3"/>
  <c r="F9" i="3"/>
  <c r="B14" i="3"/>
  <c r="M13" i="3"/>
  <c r="E19" i="3"/>
  <c r="F19" i="2"/>
  <c r="D13" i="2"/>
  <c r="D17" i="2" s="1"/>
  <c r="C17" i="2"/>
  <c r="D10" i="2"/>
  <c r="D16" i="2"/>
  <c r="D15" i="2"/>
  <c r="D14" i="2"/>
  <c r="D18" i="2" s="1"/>
  <c r="U19" i="2"/>
  <c r="P19" i="2"/>
  <c r="G19" i="2"/>
  <c r="Q17" i="2"/>
  <c r="U17" i="2"/>
  <c r="P17" i="2"/>
  <c r="E16" i="2"/>
  <c r="C19" i="2"/>
  <c r="I19" i="2"/>
  <c r="O17" i="2"/>
  <c r="T17" i="2"/>
  <c r="H17" i="2"/>
  <c r="G17" i="2"/>
  <c r="R15" i="2"/>
  <c r="O19" i="2"/>
  <c r="Q19" i="2"/>
  <c r="H19" i="2"/>
  <c r="S17" i="2"/>
  <c r="C11" i="2"/>
  <c r="C9" i="2" s="1"/>
  <c r="G11" i="2"/>
  <c r="G9" i="2" s="1"/>
  <c r="O11" i="2"/>
  <c r="O9" i="2" s="1"/>
  <c r="S11" i="2"/>
  <c r="S9" i="2" s="1"/>
  <c r="S19" i="2"/>
  <c r="O18" i="2"/>
  <c r="R16" i="2"/>
  <c r="R13" i="2"/>
  <c r="C18" i="2"/>
  <c r="T19" i="2"/>
  <c r="I11" i="2"/>
  <c r="I9" i="2" s="1"/>
  <c r="R14" i="2"/>
  <c r="R18" i="2" s="1"/>
  <c r="N13" i="2"/>
  <c r="I17" i="2"/>
  <c r="H11" i="2"/>
  <c r="H9" i="2" s="1"/>
  <c r="E15" i="2"/>
  <c r="E14" i="2"/>
  <c r="E10" i="2"/>
  <c r="N15" i="2"/>
  <c r="E13" i="2"/>
  <c r="U11" i="2"/>
  <c r="U9" i="2" s="1"/>
  <c r="Q11" i="2"/>
  <c r="Q9" i="2" s="1"/>
  <c r="N16" i="2"/>
  <c r="T11" i="2"/>
  <c r="T9" i="2" s="1"/>
  <c r="P11" i="2"/>
  <c r="P9" i="2" s="1"/>
  <c r="F17" i="2"/>
  <c r="F11" i="2"/>
  <c r="N14" i="2"/>
  <c r="N18" i="2" s="1"/>
  <c r="N10" i="2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20" i="1"/>
  <c r="B10" i="3" l="1"/>
  <c r="B17" i="3"/>
  <c r="M17" i="3"/>
  <c r="B18" i="3"/>
  <c r="M11" i="3"/>
  <c r="M19" i="3"/>
  <c r="B15" i="3"/>
  <c r="D19" i="2"/>
  <c r="D11" i="2"/>
  <c r="D9" i="2" s="1"/>
  <c r="R19" i="2"/>
  <c r="R11" i="2"/>
  <c r="N11" i="2"/>
  <c r="N9" i="2" s="1"/>
  <c r="N17" i="2"/>
  <c r="M13" i="2"/>
  <c r="B25" i="2"/>
  <c r="M14" i="2"/>
  <c r="B28" i="2"/>
  <c r="B36" i="2"/>
  <c r="M16" i="2"/>
  <c r="E19" i="2"/>
  <c r="E11" i="2"/>
  <c r="B29" i="2"/>
  <c r="E17" i="2"/>
  <c r="B24" i="2"/>
  <c r="M12" i="2"/>
  <c r="M15" i="2"/>
  <c r="B32" i="2"/>
  <c r="N19" i="2"/>
  <c r="E18" i="2"/>
  <c r="B33" i="2"/>
  <c r="F9" i="2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20" i="1"/>
  <c r="M9" i="3" l="1"/>
  <c r="B19" i="3"/>
  <c r="B11" i="3"/>
  <c r="M11" i="2"/>
  <c r="M18" i="2"/>
  <c r="B15" i="2"/>
  <c r="B12" i="2"/>
  <c r="B16" i="2"/>
  <c r="B13" i="2"/>
  <c r="M19" i="2"/>
  <c r="B14" i="2"/>
  <c r="E9" i="2"/>
  <c r="P21" i="1"/>
  <c r="O21" i="1" s="1"/>
  <c r="P22" i="1"/>
  <c r="O22" i="1" s="1"/>
  <c r="P23" i="1"/>
  <c r="O23" i="1" s="1"/>
  <c r="P24" i="1"/>
  <c r="O24" i="1" s="1"/>
  <c r="P25" i="1"/>
  <c r="O25" i="1" s="1"/>
  <c r="P26" i="1"/>
  <c r="O26" i="1" s="1"/>
  <c r="P27" i="1"/>
  <c r="O27" i="1" s="1"/>
  <c r="P28" i="1"/>
  <c r="O28" i="1" s="1"/>
  <c r="P29" i="1"/>
  <c r="O29" i="1" s="1"/>
  <c r="P30" i="1"/>
  <c r="O30" i="1" s="1"/>
  <c r="P31" i="1"/>
  <c r="O31" i="1" s="1"/>
  <c r="P32" i="1"/>
  <c r="O32" i="1" s="1"/>
  <c r="P33" i="1"/>
  <c r="O33" i="1" s="1"/>
  <c r="P34" i="1"/>
  <c r="O34" i="1" s="1"/>
  <c r="P35" i="1"/>
  <c r="O35" i="1" s="1"/>
  <c r="P36" i="1"/>
  <c r="O36" i="1" s="1"/>
  <c r="P37" i="1"/>
  <c r="O37" i="1" s="1"/>
  <c r="P38" i="1"/>
  <c r="O38" i="1" s="1"/>
  <c r="P20" i="1"/>
  <c r="O20" i="1" s="1"/>
  <c r="B9" i="3" l="1"/>
  <c r="B11" i="2"/>
  <c r="B19" i="2"/>
  <c r="B18" i="2"/>
  <c r="E10" i="1"/>
  <c r="E16" i="1"/>
  <c r="E15" i="1"/>
  <c r="E14" i="1"/>
  <c r="E18" i="1" s="1"/>
  <c r="E13" i="1"/>
  <c r="E12" i="1"/>
  <c r="H10" i="1"/>
  <c r="I10" i="1"/>
  <c r="J10" i="1"/>
  <c r="K10" i="1"/>
  <c r="Q10" i="1"/>
  <c r="R10" i="1"/>
  <c r="S10" i="1"/>
  <c r="U10" i="1"/>
  <c r="V10" i="1"/>
  <c r="W10" i="1"/>
  <c r="H12" i="1"/>
  <c r="I12" i="1"/>
  <c r="J12" i="1"/>
  <c r="K12" i="1"/>
  <c r="Q12" i="1"/>
  <c r="R12" i="1"/>
  <c r="S12" i="1"/>
  <c r="U12" i="1"/>
  <c r="V12" i="1"/>
  <c r="W12" i="1"/>
  <c r="H13" i="1"/>
  <c r="I13" i="1"/>
  <c r="J13" i="1"/>
  <c r="K13" i="1"/>
  <c r="Q13" i="1"/>
  <c r="R13" i="1"/>
  <c r="S13" i="1"/>
  <c r="U13" i="1"/>
  <c r="V13" i="1"/>
  <c r="W13" i="1"/>
  <c r="H14" i="1"/>
  <c r="I14" i="1"/>
  <c r="I18" i="1" s="1"/>
  <c r="J14" i="1"/>
  <c r="K14" i="1"/>
  <c r="K18" i="1" s="1"/>
  <c r="Q14" i="1"/>
  <c r="Q18" i="1" s="1"/>
  <c r="R14" i="1"/>
  <c r="R18" i="1" s="1"/>
  <c r="S14" i="1"/>
  <c r="S18" i="1" s="1"/>
  <c r="U14" i="1"/>
  <c r="U18" i="1" s="1"/>
  <c r="V14" i="1"/>
  <c r="V18" i="1" s="1"/>
  <c r="W14" i="1"/>
  <c r="W18" i="1" s="1"/>
  <c r="H15" i="1"/>
  <c r="I15" i="1"/>
  <c r="J15" i="1"/>
  <c r="K15" i="1"/>
  <c r="Q15" i="1"/>
  <c r="R15" i="1"/>
  <c r="S15" i="1"/>
  <c r="U15" i="1"/>
  <c r="V15" i="1"/>
  <c r="W15" i="1"/>
  <c r="H16" i="1"/>
  <c r="I16" i="1"/>
  <c r="J16" i="1"/>
  <c r="K16" i="1"/>
  <c r="Q16" i="1"/>
  <c r="R16" i="1"/>
  <c r="S16" i="1"/>
  <c r="U16" i="1"/>
  <c r="V16" i="1"/>
  <c r="W16" i="1"/>
  <c r="G12" i="1"/>
  <c r="P12" i="1"/>
  <c r="T12" i="1"/>
  <c r="C16" i="1"/>
  <c r="C15" i="1"/>
  <c r="C14" i="1"/>
  <c r="C18" i="1" s="1"/>
  <c r="C13" i="1"/>
  <c r="C12" i="1"/>
  <c r="C10" i="1"/>
  <c r="J18" i="1" l="1"/>
  <c r="H18" i="1"/>
  <c r="T15" i="1"/>
  <c r="U19" i="1"/>
  <c r="C19" i="1"/>
  <c r="B38" i="1"/>
  <c r="F38" i="1" s="1"/>
  <c r="B29" i="1"/>
  <c r="F29" i="1" s="1"/>
  <c r="S17" i="1"/>
  <c r="K19" i="1"/>
  <c r="H19" i="1"/>
  <c r="B27" i="1"/>
  <c r="F27" i="1" s="1"/>
  <c r="G13" i="1"/>
  <c r="B23" i="1"/>
  <c r="F23" i="1" s="1"/>
  <c r="K17" i="1"/>
  <c r="E17" i="1"/>
  <c r="W19" i="1"/>
  <c r="R19" i="1"/>
  <c r="I19" i="1"/>
  <c r="U17" i="1"/>
  <c r="B21" i="1"/>
  <c r="F21" i="1" s="1"/>
  <c r="V19" i="1"/>
  <c r="Q19" i="1"/>
  <c r="S19" i="1"/>
  <c r="J17" i="1"/>
  <c r="V17" i="1"/>
  <c r="V11" i="1"/>
  <c r="V9" i="1" s="1"/>
  <c r="S11" i="1"/>
  <c r="S9" i="1" s="1"/>
  <c r="B30" i="1"/>
  <c r="F30" i="1" s="1"/>
  <c r="T14" i="1"/>
  <c r="T18" i="1" s="1"/>
  <c r="Q11" i="1"/>
  <c r="Q9" i="1" s="1"/>
  <c r="H11" i="1"/>
  <c r="I17" i="1"/>
  <c r="P16" i="1"/>
  <c r="B26" i="1"/>
  <c r="F26" i="1" s="1"/>
  <c r="P13" i="1"/>
  <c r="P17" i="1" s="1"/>
  <c r="B22" i="1"/>
  <c r="F22" i="1" s="1"/>
  <c r="H17" i="1"/>
  <c r="T13" i="1"/>
  <c r="T17" i="1" s="1"/>
  <c r="K11" i="1"/>
  <c r="K9" i="1" s="1"/>
  <c r="B37" i="1"/>
  <c r="F37" i="1" s="1"/>
  <c r="Q17" i="1"/>
  <c r="J19" i="1"/>
  <c r="U11" i="1"/>
  <c r="U9" i="1" s="1"/>
  <c r="E11" i="1"/>
  <c r="E9" i="1" s="1"/>
  <c r="B33" i="1"/>
  <c r="F33" i="1" s="1"/>
  <c r="O12" i="1"/>
  <c r="T10" i="1"/>
  <c r="C11" i="1"/>
  <c r="C9" i="1" s="1"/>
  <c r="B28" i="1"/>
  <c r="F28" i="1" s="1"/>
  <c r="P10" i="1"/>
  <c r="R11" i="1"/>
  <c r="R9" i="1" s="1"/>
  <c r="P15" i="1"/>
  <c r="B32" i="1"/>
  <c r="F32" i="1" s="1"/>
  <c r="I11" i="1"/>
  <c r="I9" i="1" s="1"/>
  <c r="G10" i="1"/>
  <c r="T16" i="1"/>
  <c r="G15" i="1"/>
  <c r="C17" i="1"/>
  <c r="B35" i="1"/>
  <c r="F35" i="1" s="1"/>
  <c r="W11" i="1"/>
  <c r="W9" i="1" s="1"/>
  <c r="E19" i="1"/>
  <c r="G16" i="1"/>
  <c r="B36" i="1"/>
  <c r="F36" i="1" s="1"/>
  <c r="P14" i="1"/>
  <c r="P18" i="1" s="1"/>
  <c r="R17" i="1"/>
  <c r="J11" i="1"/>
  <c r="G14" i="1"/>
  <c r="W17" i="1"/>
  <c r="D26" i="1" l="1"/>
  <c r="D28" i="1"/>
  <c r="D33" i="1"/>
  <c r="D37" i="1"/>
  <c r="D22" i="1"/>
  <c r="D30" i="1"/>
  <c r="D21" i="1"/>
  <c r="D38" i="1"/>
  <c r="D32" i="1"/>
  <c r="D23" i="1"/>
  <c r="D36" i="1"/>
  <c r="D35" i="1"/>
  <c r="D27" i="1"/>
  <c r="D29" i="1"/>
  <c r="G17" i="1"/>
  <c r="H9" i="1"/>
  <c r="P19" i="1"/>
  <c r="B24" i="1"/>
  <c r="F24" i="1" s="1"/>
  <c r="T11" i="1"/>
  <c r="T9" i="1" s="1"/>
  <c r="T19" i="1"/>
  <c r="G11" i="1"/>
  <c r="O14" i="1"/>
  <c r="B31" i="1"/>
  <c r="F31" i="1" s="1"/>
  <c r="O13" i="1"/>
  <c r="B34" i="1"/>
  <c r="F34" i="1" s="1"/>
  <c r="B16" i="1"/>
  <c r="F16" i="1" s="1"/>
  <c r="P11" i="1"/>
  <c r="P9" i="1" s="1"/>
  <c r="J9" i="1"/>
  <c r="O15" i="1"/>
  <c r="G18" i="1"/>
  <c r="O10" i="1"/>
  <c r="B25" i="1"/>
  <c r="F25" i="1" s="1"/>
  <c r="O16" i="1"/>
  <c r="G19" i="1"/>
  <c r="B20" i="1"/>
  <c r="F20" i="1" s="1"/>
  <c r="D25" i="1" l="1"/>
  <c r="D16" i="1"/>
  <c r="D24" i="1"/>
  <c r="D34" i="1"/>
  <c r="D20" i="1"/>
  <c r="D31" i="1"/>
  <c r="G9" i="1"/>
  <c r="O18" i="1"/>
  <c r="B15" i="1"/>
  <c r="F15" i="1" s="1"/>
  <c r="B14" i="1"/>
  <c r="F14" i="1" s="1"/>
  <c r="B12" i="1"/>
  <c r="F12" i="1" s="1"/>
  <c r="B10" i="1"/>
  <c r="F10" i="1" s="1"/>
  <c r="B13" i="1"/>
  <c r="F13" i="1" s="1"/>
  <c r="O19" i="1"/>
  <c r="O11" i="1"/>
  <c r="O17" i="1"/>
  <c r="D14" i="1" l="1"/>
  <c r="D13" i="1"/>
  <c r="D15" i="1"/>
  <c r="D10" i="1"/>
  <c r="D12" i="1"/>
  <c r="L16" i="1"/>
  <c r="L13" i="1"/>
  <c r="B19" i="1"/>
  <c r="F19" i="1" s="1"/>
  <c r="O9" i="1"/>
  <c r="B18" i="1"/>
  <c r="F18" i="1" s="1"/>
  <c r="B17" i="1"/>
  <c r="F17" i="1" s="1"/>
  <c r="B11" i="1"/>
  <c r="F11" i="1" s="1"/>
  <c r="D18" i="1" l="1"/>
  <c r="D17" i="1"/>
  <c r="D11" i="1"/>
  <c r="D19" i="1"/>
  <c r="L9" i="1"/>
  <c r="L12" i="1"/>
  <c r="L10" i="1"/>
  <c r="L15" i="1"/>
  <c r="L14" i="1"/>
  <c r="B9" i="1"/>
  <c r="D9" i="1" l="1"/>
  <c r="F9" i="1"/>
  <c r="L11" i="1"/>
  <c r="L18" i="1"/>
  <c r="L17" i="1"/>
  <c r="L19" i="1"/>
  <c r="R17" i="2"/>
  <c r="R10" i="2"/>
  <c r="R9" i="2" s="1"/>
  <c r="M10" i="2" l="1"/>
  <c r="B20" i="2"/>
  <c r="M17" i="2"/>
  <c r="B17" i="2" l="1"/>
  <c r="B10" i="2"/>
  <c r="M9" i="2"/>
  <c r="B9" i="2" l="1"/>
</calcChain>
</file>

<file path=xl/sharedStrings.xml><?xml version="1.0" encoding="utf-8"?>
<sst xmlns="http://schemas.openxmlformats.org/spreadsheetml/2006/main" count="194" uniqueCount="63">
  <si>
    <t>江府町</t>
    <rPh sb="0" eb="3">
      <t>コウフチョウ</t>
    </rPh>
    <phoneticPr fontId="2"/>
  </si>
  <si>
    <t>日野町</t>
    <rPh sb="0" eb="3">
      <t>ヒノチョウ</t>
    </rPh>
    <phoneticPr fontId="2"/>
  </si>
  <si>
    <t>日南町</t>
    <rPh sb="0" eb="3">
      <t>ニチナンチョウ</t>
    </rPh>
    <phoneticPr fontId="2"/>
  </si>
  <si>
    <t>伯耆町</t>
    <rPh sb="0" eb="3">
      <t>ホウキチョウ</t>
    </rPh>
    <phoneticPr fontId="2"/>
  </si>
  <si>
    <t>南部町</t>
    <rPh sb="0" eb="3">
      <t>ナンブチョウ</t>
    </rPh>
    <phoneticPr fontId="2"/>
  </si>
  <si>
    <t>大山町</t>
    <rPh sb="0" eb="3">
      <t>ダイセンチョウ</t>
    </rPh>
    <phoneticPr fontId="2"/>
  </si>
  <si>
    <t>日吉津村</t>
    <rPh sb="0" eb="4">
      <t>ヒエヅソン</t>
    </rPh>
    <phoneticPr fontId="2"/>
  </si>
  <si>
    <t>北栄町</t>
    <rPh sb="0" eb="3">
      <t>ホクエイチョウ</t>
    </rPh>
    <phoneticPr fontId="2"/>
  </si>
  <si>
    <t>琴浦町</t>
    <rPh sb="0" eb="3">
      <t>コトウラチョウ</t>
    </rPh>
    <phoneticPr fontId="2"/>
  </si>
  <si>
    <t>湯梨浜町</t>
    <rPh sb="0" eb="4">
      <t>ユリハマチョウ</t>
    </rPh>
    <phoneticPr fontId="2"/>
  </si>
  <si>
    <t>三朝町</t>
    <rPh sb="0" eb="3">
      <t>ミササチョウ</t>
    </rPh>
    <phoneticPr fontId="2"/>
  </si>
  <si>
    <t>八頭町</t>
    <rPh sb="0" eb="3">
      <t>ヤズチョウ</t>
    </rPh>
    <phoneticPr fontId="2"/>
  </si>
  <si>
    <t>智頭町</t>
    <rPh sb="0" eb="3">
      <t>チヅチョウ</t>
    </rPh>
    <phoneticPr fontId="2"/>
  </si>
  <si>
    <t>若桜町</t>
    <rPh sb="0" eb="3">
      <t>ワカサチョウ</t>
    </rPh>
    <phoneticPr fontId="2"/>
  </si>
  <si>
    <t>岩美町</t>
    <rPh sb="0" eb="3">
      <t>イワミチョウ</t>
    </rPh>
    <phoneticPr fontId="2"/>
  </si>
  <si>
    <t>境港市</t>
    <rPh sb="0" eb="3">
      <t>サカイミナトシ</t>
    </rPh>
    <phoneticPr fontId="2"/>
  </si>
  <si>
    <t>倉吉市</t>
    <rPh sb="0" eb="3">
      <t>クラヨシシ</t>
    </rPh>
    <phoneticPr fontId="2"/>
  </si>
  <si>
    <t>米子市</t>
    <rPh sb="0" eb="3">
      <t>ヨナゴシ</t>
    </rPh>
    <phoneticPr fontId="2"/>
  </si>
  <si>
    <t>鳥取市</t>
    <rPh sb="0" eb="3">
      <t>トットリシ</t>
    </rPh>
    <phoneticPr fontId="2"/>
  </si>
  <si>
    <t>西部地区</t>
    <rPh sb="0" eb="2">
      <t>セイブ</t>
    </rPh>
    <rPh sb="2" eb="4">
      <t>チク</t>
    </rPh>
    <phoneticPr fontId="2"/>
  </si>
  <si>
    <t>中部地区</t>
    <rPh sb="0" eb="2">
      <t>チュウブ</t>
    </rPh>
    <rPh sb="2" eb="4">
      <t>チク</t>
    </rPh>
    <phoneticPr fontId="2"/>
  </si>
  <si>
    <t>東部地区</t>
    <rPh sb="0" eb="2">
      <t>トウブ</t>
    </rPh>
    <rPh sb="2" eb="4">
      <t>チク</t>
    </rPh>
    <phoneticPr fontId="2"/>
  </si>
  <si>
    <t>日野郡</t>
    <rPh sb="0" eb="3">
      <t>ヒノグン</t>
    </rPh>
    <phoneticPr fontId="2"/>
  </si>
  <si>
    <t>西伯郡</t>
    <rPh sb="0" eb="3">
      <t>サイハクグン</t>
    </rPh>
    <phoneticPr fontId="2"/>
  </si>
  <si>
    <t>東伯郡</t>
    <rPh sb="0" eb="3">
      <t>トウハクグン</t>
    </rPh>
    <phoneticPr fontId="2"/>
  </si>
  <si>
    <t>八頭郡</t>
    <rPh sb="0" eb="3">
      <t>ヤズグン</t>
    </rPh>
    <phoneticPr fontId="2"/>
  </si>
  <si>
    <t>岩美郡</t>
    <rPh sb="0" eb="3">
      <t>イワミグン</t>
    </rPh>
    <phoneticPr fontId="2"/>
  </si>
  <si>
    <t>郡計</t>
    <rPh sb="0" eb="1">
      <t>グン</t>
    </rPh>
    <rPh sb="1" eb="2">
      <t>ケイ</t>
    </rPh>
    <phoneticPr fontId="2"/>
  </si>
  <si>
    <t>市計</t>
    <rPh sb="0" eb="1">
      <t>シ</t>
    </rPh>
    <rPh sb="1" eb="2">
      <t>ケイ</t>
    </rPh>
    <phoneticPr fontId="2"/>
  </si>
  <si>
    <t>県計</t>
    <rPh sb="0" eb="2">
      <t>ケンケイ</t>
    </rPh>
    <phoneticPr fontId="2"/>
  </si>
  <si>
    <t>県内</t>
    <rPh sb="0" eb="2">
      <t>ケンナイ</t>
    </rPh>
    <phoneticPr fontId="2"/>
  </si>
  <si>
    <t>県外・国外</t>
    <rPh sb="0" eb="2">
      <t>ケンガイ</t>
    </rPh>
    <rPh sb="3" eb="5">
      <t>コクガイ</t>
    </rPh>
    <phoneticPr fontId="2"/>
  </si>
  <si>
    <t>総数</t>
    <rPh sb="0" eb="2">
      <t>ソウスウ</t>
    </rPh>
    <phoneticPr fontId="2"/>
  </si>
  <si>
    <t>死亡</t>
    <rPh sb="0" eb="2">
      <t>シボウ</t>
    </rPh>
    <phoneticPr fontId="2"/>
  </si>
  <si>
    <t>出生</t>
    <rPh sb="0" eb="2">
      <t>シュッショウ</t>
    </rPh>
    <phoneticPr fontId="2"/>
  </si>
  <si>
    <t>転出</t>
    <rPh sb="0" eb="2">
      <t>テンシュツ</t>
    </rPh>
    <phoneticPr fontId="2"/>
  </si>
  <si>
    <t>転入</t>
    <rPh sb="0" eb="2">
      <t>テンニュウ</t>
    </rPh>
    <phoneticPr fontId="2"/>
  </si>
  <si>
    <t>対前年同月増減</t>
    <rPh sb="0" eb="1">
      <t>タイ</t>
    </rPh>
    <rPh sb="1" eb="5">
      <t>ゼンエンドウゲツ</t>
    </rPh>
    <rPh sb="5" eb="7">
      <t>ゾウゲン</t>
    </rPh>
    <phoneticPr fontId="2"/>
  </si>
  <si>
    <t>対前月増減</t>
    <rPh sb="0" eb="1">
      <t>タイ</t>
    </rPh>
    <rPh sb="1" eb="3">
      <t>ゼンゲツ</t>
    </rPh>
    <rPh sb="3" eb="5">
      <t>ゾウゲン</t>
    </rPh>
    <phoneticPr fontId="2"/>
  </si>
  <si>
    <t>地域</t>
    <rPh sb="0" eb="2">
      <t>チイキ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</si>
  <si>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</si>
  <si>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自然増減数</t>
    <rPh sb="0" eb="2">
      <t>シゼン</t>
    </rPh>
    <rPh sb="2" eb="4">
      <t>ゾウゲン</t>
    </rPh>
    <rPh sb="4" eb="5">
      <t>スウ</t>
    </rPh>
    <phoneticPr fontId="2"/>
  </si>
  <si>
    <t>人口増減数</t>
    <rPh sb="0" eb="2">
      <t>ジンコウ</t>
    </rPh>
    <rPh sb="2" eb="4">
      <t>ゾウゲン</t>
    </rPh>
    <rPh sb="4" eb="5">
      <t>スウ</t>
    </rPh>
    <phoneticPr fontId="2"/>
  </si>
  <si>
    <t>総数</t>
    <rPh sb="0" eb="2">
      <t>ソウスウ</t>
    </rPh>
    <phoneticPr fontId="1"/>
  </si>
  <si>
    <t>男女計</t>
    <rPh sb="0" eb="3">
      <t>ダンジョケイ</t>
    </rPh>
    <phoneticPr fontId="1"/>
  </si>
  <si>
    <t>自然増減率</t>
    <rPh sb="0" eb="2">
      <t>シゼン</t>
    </rPh>
    <rPh sb="2" eb="5">
      <t>ゾウゲンリツ</t>
    </rPh>
    <phoneticPr fontId="1"/>
  </si>
  <si>
    <t>出生率</t>
    <rPh sb="0" eb="3">
      <t>シュッショウリツ</t>
    </rPh>
    <phoneticPr fontId="1"/>
  </si>
  <si>
    <t>死亡率</t>
    <rPh sb="0" eb="3">
      <t>シボウリツ</t>
    </rPh>
    <phoneticPr fontId="1"/>
  </si>
  <si>
    <t>人口1,000人あたり</t>
    <rPh sb="0" eb="2">
      <t>ジンコウ</t>
    </rPh>
    <rPh sb="7" eb="8">
      <t>ニン</t>
    </rPh>
    <phoneticPr fontId="1"/>
  </si>
  <si>
    <t>県内</t>
    <rPh sb="0" eb="2">
      <t>ケンナイ</t>
    </rPh>
    <phoneticPr fontId="1"/>
  </si>
  <si>
    <t>社会増減率</t>
    <rPh sb="0" eb="2">
      <t>シャカイ</t>
    </rPh>
    <rPh sb="2" eb="5">
      <t>ゾウゲンリツ</t>
    </rPh>
    <phoneticPr fontId="2"/>
  </si>
  <si>
    <t>女計</t>
    <rPh sb="0" eb="1">
      <t>オンナ</t>
    </rPh>
    <rPh sb="1" eb="2">
      <t>ケイ</t>
    </rPh>
    <phoneticPr fontId="1"/>
  </si>
  <si>
    <t>男計</t>
    <rPh sb="0" eb="1">
      <t>オトコ</t>
    </rPh>
    <rPh sb="1" eb="2">
      <t>ケイ</t>
    </rPh>
    <phoneticPr fontId="1"/>
  </si>
  <si>
    <t>対前年同月比</t>
    <rPh sb="0" eb="1">
      <t>タイ</t>
    </rPh>
    <rPh sb="1" eb="3">
      <t>ゼンネン</t>
    </rPh>
    <rPh sb="3" eb="6">
      <t>ドウゲツヒ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</si>
  <si>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2"/>
  </si>
  <si>
    <t>対前年同月増減数</t>
    <rPh sb="0" eb="1">
      <t>タイ</t>
    </rPh>
    <rPh sb="1" eb="5">
      <t>ゼンエンドウゲツ</t>
    </rPh>
    <rPh sb="5" eb="7">
      <t>ゾウゲン</t>
    </rPh>
    <rPh sb="7" eb="8">
      <t>スウ</t>
    </rPh>
    <phoneticPr fontId="2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</si>
  <si>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2"/>
  </si>
  <si>
    <t>対前年同月増減率</t>
    <rPh sb="0" eb="1">
      <t>タイ</t>
    </rPh>
    <rPh sb="1" eb="5">
      <t>ゼンエンドウゲツ</t>
    </rPh>
    <rPh sb="5" eb="7">
      <t>ゾウゲン</t>
    </rPh>
    <rPh sb="7" eb="8">
      <t>リツ</t>
    </rPh>
    <phoneticPr fontId="2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</si>
  <si>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</si>
  <si>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注）自然増減率、出生率、死亡率、社会増減率は次の式により、年率換算したものである。</t>
  </si>
  <si>
    <t>　　率＝月間件数÷月間日数×年間日数÷月初人口×１０００</t>
    <phoneticPr fontId="1"/>
  </si>
  <si>
    <t>　　少数第２位以下を四捨五入して算出</t>
    <phoneticPr fontId="1"/>
  </si>
  <si>
    <t>第１０表　市町村別、男女別人口増減</t>
    <rPh sb="0" eb="1">
      <t>ダイ</t>
    </rPh>
    <rPh sb="3" eb="4">
      <t>ヒョウ</t>
    </rPh>
    <rPh sb="5" eb="8">
      <t>シチョウソン</t>
    </rPh>
    <rPh sb="8" eb="9">
      <t>ベツ</t>
    </rPh>
    <rPh sb="10" eb="13">
      <t>ダンジョベツ</t>
    </rPh>
    <rPh sb="13" eb="15">
      <t>ジンコウ</t>
    </rPh>
    <rPh sb="15" eb="17">
      <t>ゾウゲン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</si>
</sst>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_ "/>
    <numFmt numFmtId="177" formatCode="0.0_ "/>
    <numFmt numFmtId="178" formatCode="0.0_);[Red]\(0.0\)"/>
  </numFmts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4" fillId="0" borderId="2" xfId="0" applyFont="1" applyBorder="1">
      <alignment vertical="center"/>
    </xf>
    <xf numFmtId="0" fontId="0" fillId="0" borderId="2" xfId="0" applyBorder="1">
      <alignment vertical="center"/>
    </xf>
    <xf numFmtId="0" fontId="4" fillId="0" borderId="3" xfId="0" applyFont="1" applyBorder="1">
      <alignment vertical="center"/>
    </xf>
    <xf numFmtId="0" fontId="0" fillId="0" borderId="3" xfId="0" applyBorder="1">
      <alignment vertical="center"/>
    </xf>
    <xf numFmtId="0" fontId="4" fillId="0" borderId="4" xfId="0" applyFont="1" applyBorder="1">
      <alignment vertical="center"/>
    </xf>
    <xf numFmtId="0" fontId="0" fillId="0" borderId="4" xfId="0" applyBorder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76" fontId="0" fillId="0" borderId="4" xfId="0" applyNumberFormat="1" applyBorder="1">
      <alignment vertical="center"/>
    </xf>
    <xf numFmtId="176" fontId="0" fillId="0" borderId="3" xfId="0" applyNumberFormat="1" applyBorder="1">
      <alignment vertical="center"/>
    </xf>
    <xf numFmtId="176" fontId="0" fillId="0" borderId="1" xfId="0" applyNumberFormat="1" applyBorder="1">
      <alignment vertical="center"/>
    </xf>
    <xf numFmtId="176" fontId="0" fillId="0" borderId="2" xfId="0" applyNumberFormat="1" applyBorder="1">
      <alignment vertical="center"/>
    </xf>
    <xf numFmtId="176" fontId="0" fillId="0" borderId="5" xfId="0" applyNumberFormat="1" applyBorder="1">
      <alignment vertical="center"/>
    </xf>
    <xf numFmtId="176" fontId="0" fillId="0" borderId="15" xfId="0" applyNumberFormat="1" applyBorder="1">
      <alignment vertical="center"/>
    </xf>
    <xf numFmtId="176" fontId="0" fillId="0" borderId="3" xfId="0" applyNumberFormat="1" applyFont="1" applyBorder="1">
      <alignment vertical="center"/>
    </xf>
    <xf numFmtId="176" fontId="0" fillId="0" borderId="15" xfId="0" applyNumberFormat="1" applyFont="1" applyBorder="1">
      <alignment vertical="center"/>
    </xf>
    <xf numFmtId="176" fontId="0" fillId="0" borderId="2" xfId="0" applyNumberFormat="1" applyFont="1" applyBorder="1">
      <alignment vertical="center"/>
    </xf>
    <xf numFmtId="176" fontId="0" fillId="0" borderId="1" xfId="0" applyNumberFormat="1" applyFont="1" applyBorder="1">
      <alignment vertical="center"/>
    </xf>
    <xf numFmtId="176" fontId="0" fillId="0" borderId="5" xfId="0" applyNumberFormat="1" applyFont="1" applyBorder="1">
      <alignment vertical="center"/>
    </xf>
    <xf numFmtId="176" fontId="0" fillId="0" borderId="4" xfId="0" applyNumberFormat="1" applyFont="1" applyBorder="1">
      <alignment vertical="center"/>
    </xf>
    <xf numFmtId="176" fontId="0" fillId="0" borderId="8" xfId="0" applyNumberFormat="1" applyFont="1" applyBorder="1">
      <alignment vertical="center"/>
    </xf>
    <xf numFmtId="176" fontId="0" fillId="0" borderId="16" xfId="0" applyNumberFormat="1" applyFont="1" applyBorder="1">
      <alignment vertical="center"/>
    </xf>
    <xf numFmtId="177" fontId="0" fillId="0" borderId="3" xfId="0" applyNumberFormat="1" applyBorder="1">
      <alignment vertical="center"/>
    </xf>
    <xf numFmtId="177" fontId="0" fillId="0" borderId="2" xfId="0" applyNumberFormat="1" applyBorder="1">
      <alignment vertical="center"/>
    </xf>
    <xf numFmtId="177" fontId="0" fillId="0" borderId="5" xfId="0" applyNumberFormat="1" applyBorder="1">
      <alignment vertical="center"/>
    </xf>
    <xf numFmtId="177" fontId="0" fillId="0" borderId="4" xfId="0" applyNumberFormat="1" applyBorder="1">
      <alignment vertical="center"/>
    </xf>
    <xf numFmtId="177" fontId="0" fillId="0" borderId="15" xfId="0" applyNumberFormat="1" applyBorder="1">
      <alignment vertical="center"/>
    </xf>
    <xf numFmtId="177" fontId="0" fillId="0" borderId="1" xfId="0" applyNumberFormat="1" applyBorder="1">
      <alignment vertical="center"/>
    </xf>
    <xf numFmtId="177" fontId="0" fillId="0" borderId="16" xfId="0" applyNumberFormat="1" applyBorder="1">
      <alignment vertical="center"/>
    </xf>
    <xf numFmtId="178" fontId="0" fillId="0" borderId="4" xfId="0" applyNumberFormat="1" applyBorder="1">
      <alignment vertical="center"/>
    </xf>
    <xf numFmtId="178" fontId="0" fillId="0" borderId="3" xfId="0" applyNumberFormat="1" applyBorder="1">
      <alignment vertical="center"/>
    </xf>
    <xf numFmtId="178" fontId="0" fillId="0" borderId="5" xfId="0" applyNumberFormat="1" applyBorder="1">
      <alignment vertical="center"/>
    </xf>
    <xf numFmtId="178" fontId="0" fillId="0" borderId="2" xfId="0" applyNumberFormat="1" applyBorder="1">
      <alignment vertical="center"/>
    </xf>
    <xf numFmtId="178" fontId="0" fillId="0" borderId="15" xfId="0" applyNumberFormat="1" applyBorder="1">
      <alignment vertical="center"/>
    </xf>
    <xf numFmtId="0" fontId="4" fillId="0" borderId="0" xfId="0" applyFont="1">
      <alignment vertical="center"/>
    </xf>
    <xf numFmtId="177" fontId="0" fillId="0" borderId="3" xfId="0" applyNumberFormat="1" applyFont="1" applyBorder="1">
      <alignment vertical="center"/>
    </xf>
    <xf numFmtId="177" fontId="0" fillId="0" borderId="2" xfId="0" applyNumberFormat="1" applyFont="1" applyBorder="1">
      <alignment vertical="center"/>
    </xf>
    <xf numFmtId="177" fontId="0" fillId="0" borderId="1" xfId="0" applyNumberFormat="1" applyFont="1" applyBorder="1">
      <alignment vertical="center"/>
    </xf>
    <xf numFmtId="177" fontId="0" fillId="0" borderId="4" xfId="0" applyNumberFormat="1" applyBorder="1" applyAlignment="1">
      <alignment horizontal="right" vertical="center"/>
    </xf>
    <xf numFmtId="177" fontId="0" fillId="0" borderId="3" xfId="0" applyNumberFormat="1" applyBorder="1" applyAlignment="1">
      <alignment horizontal="right" vertical="center"/>
    </xf>
    <xf numFmtId="177" fontId="0" fillId="0" borderId="1" xfId="0" applyNumberFormat="1" applyBorder="1" applyAlignment="1">
      <alignment horizontal="right" vertical="center"/>
    </xf>
    <xf numFmtId="177" fontId="0" fillId="0" borderId="2" xfId="0" applyNumberFormat="1" applyBorder="1" applyAlignment="1">
      <alignment horizontal="right" vertical="center"/>
    </xf>
    <xf numFmtId="177" fontId="0" fillId="0" borderId="3" xfId="0" applyNumberFormat="1" applyFont="1" applyBorder="1" applyAlignment="1">
      <alignment horizontal="right" vertical="center"/>
    </xf>
    <xf numFmtId="177" fontId="0" fillId="0" borderId="2" xfId="0" applyNumberFormat="1" applyFont="1" applyBorder="1" applyAlignment="1">
      <alignment horizontal="right" vertical="center"/>
    </xf>
    <xf numFmtId="177" fontId="0" fillId="0" borderId="1" xfId="0" applyNumberFormat="1" applyFont="1" applyBorder="1" applyAlignment="1">
      <alignment horizontal="right" vertical="center"/>
    </xf>
    <xf numFmtId="177" fontId="0" fillId="0" borderId="4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177" fontId="0" fillId="0" borderId="8" xfId="0" applyNumberFormat="1" applyFont="1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X41"/>
  <sheetViews>
    <sheetView tabSelected="1" view="pageBreakPreview" topLeftCell="A2" zoomScaleNormal="100" zoomScaleSheetLayoutView="100" workbookViewId="0">
      <selection activeCell="A3" sqref="A3"/>
    </sheetView>
  </sheetViews>
  <sheetFormatPr defaultRowHeight="13.5" x14ac:dyDescent="0.15"/>
  <cols>
    <col min="1" max="2" width="8.625" customWidth="1"/>
    <col min="3" max="23" width="6.625" customWidth="1"/>
    <col min="24" max="24" width="11.75" customWidth="1"/>
  </cols>
  <sheetData>
    <row r="2" spans="1:24" x14ac:dyDescent="0.15">
      <c r="A2" t="s">
        <v>62</v>
      </c>
      <c r="C2" s="16"/>
      <c r="D2" s="16"/>
      <c r="E2" s="16"/>
      <c r="F2" s="16"/>
    </row>
    <row r="3" spans="1:24" x14ac:dyDescent="0.15">
      <c r="C3" s="16"/>
      <c r="D3" s="16"/>
      <c r="E3" s="16"/>
      <c r="F3" s="16"/>
    </row>
    <row r="4" spans="1:24" x14ac:dyDescent="0.15">
      <c r="A4" t="s">
        <v>44</v>
      </c>
      <c r="C4" s="16"/>
      <c r="D4" s="16"/>
      <c r="E4" s="16"/>
      <c r="F4" s="16"/>
    </row>
    <row r="5" spans="1:24" ht="13.5" customHeight="1" x14ac:dyDescent="0.15">
      <c r="A5" s="74" t="s">
        <v>39</v>
      </c>
      <c r="B5" s="86" t="s">
        <v>42</v>
      </c>
      <c r="C5" s="87"/>
      <c r="D5" s="87"/>
      <c r="E5" s="87"/>
      <c r="F5" s="88"/>
      <c r="G5" s="80" t="s">
        <v>41</v>
      </c>
      <c r="H5" s="81"/>
      <c r="I5" s="81"/>
      <c r="J5" s="81"/>
      <c r="K5" s="81"/>
      <c r="L5" s="81"/>
      <c r="M5" s="81"/>
      <c r="N5" s="82"/>
      <c r="O5" s="86" t="s">
        <v>40</v>
      </c>
      <c r="P5" s="87"/>
      <c r="Q5" s="87"/>
      <c r="R5" s="87"/>
      <c r="S5" s="87"/>
      <c r="T5" s="87"/>
      <c r="U5" s="87"/>
      <c r="V5" s="87"/>
      <c r="W5" s="87"/>
      <c r="X5" s="88"/>
    </row>
    <row r="6" spans="1:24" ht="13.5" customHeight="1" x14ac:dyDescent="0.15">
      <c r="A6" s="75"/>
      <c r="B6" s="20"/>
      <c r="C6" s="77" t="s">
        <v>54</v>
      </c>
      <c r="D6" s="77" t="s">
        <v>56</v>
      </c>
      <c r="E6" s="77" t="s">
        <v>55</v>
      </c>
      <c r="F6" s="77" t="s">
        <v>57</v>
      </c>
      <c r="G6" s="15"/>
      <c r="H6" s="20"/>
      <c r="I6" s="85" t="s">
        <v>58</v>
      </c>
      <c r="J6" s="20"/>
      <c r="K6" s="85" t="s">
        <v>58</v>
      </c>
      <c r="L6" s="86" t="s">
        <v>48</v>
      </c>
      <c r="M6" s="87"/>
      <c r="N6" s="88"/>
      <c r="O6" s="14"/>
      <c r="P6" s="80" t="s">
        <v>36</v>
      </c>
      <c r="Q6" s="81"/>
      <c r="R6" s="81"/>
      <c r="S6" s="82"/>
      <c r="T6" s="80" t="s">
        <v>35</v>
      </c>
      <c r="U6" s="81"/>
      <c r="V6" s="81"/>
      <c r="W6" s="82"/>
      <c r="X6" s="26" t="s">
        <v>48</v>
      </c>
    </row>
    <row r="7" spans="1:24" ht="13.5" customHeight="1" x14ac:dyDescent="0.15">
      <c r="A7" s="75"/>
      <c r="B7" s="18" t="s">
        <v>43</v>
      </c>
      <c r="C7" s="78"/>
      <c r="D7" s="78"/>
      <c r="E7" s="78"/>
      <c r="F7" s="78"/>
      <c r="G7" s="11" t="s">
        <v>32</v>
      </c>
      <c r="H7" s="12" t="s">
        <v>34</v>
      </c>
      <c r="I7" s="83"/>
      <c r="J7" s="18" t="s">
        <v>33</v>
      </c>
      <c r="K7" s="83"/>
      <c r="L7" s="85" t="s">
        <v>45</v>
      </c>
      <c r="M7" s="17" t="s">
        <v>46</v>
      </c>
      <c r="N7" s="17" t="s">
        <v>47</v>
      </c>
      <c r="O7" s="12" t="s">
        <v>32</v>
      </c>
      <c r="P7" s="14" t="s">
        <v>32</v>
      </c>
      <c r="Q7" s="85" t="s">
        <v>58</v>
      </c>
      <c r="R7" s="85" t="s">
        <v>31</v>
      </c>
      <c r="S7" s="13" t="s">
        <v>30</v>
      </c>
      <c r="T7" s="12" t="s">
        <v>32</v>
      </c>
      <c r="U7" s="85" t="s">
        <v>58</v>
      </c>
      <c r="V7" s="83" t="s">
        <v>31</v>
      </c>
      <c r="W7" s="21" t="s">
        <v>49</v>
      </c>
      <c r="X7" s="85" t="s">
        <v>50</v>
      </c>
    </row>
    <row r="8" spans="1:24" ht="30.75" customHeight="1" x14ac:dyDescent="0.15">
      <c r="A8" s="76"/>
      <c r="B8" s="19"/>
      <c r="C8" s="79"/>
      <c r="D8" s="79"/>
      <c r="E8" s="79"/>
      <c r="F8" s="79"/>
      <c r="G8" s="11"/>
      <c r="H8" s="10"/>
      <c r="I8" s="84"/>
      <c r="J8" s="19"/>
      <c r="K8" s="84"/>
      <c r="L8" s="84"/>
      <c r="M8" s="19"/>
      <c r="N8" s="19"/>
      <c r="O8" s="10"/>
      <c r="P8" s="10"/>
      <c r="Q8" s="84"/>
      <c r="R8" s="84"/>
      <c r="S8" s="9"/>
      <c r="T8" s="10"/>
      <c r="U8" s="84"/>
      <c r="V8" s="84"/>
      <c r="W8" s="22"/>
      <c r="X8" s="84"/>
    </row>
    <row r="9" spans="1:24" ht="18.75" customHeight="1" x14ac:dyDescent="0.15">
      <c r="A9" s="8" t="s">
        <v>29</v>
      </c>
      <c r="B9" s="34">
        <f>B10+B11</f>
        <v>-394</v>
      </c>
      <c r="C9" s="34">
        <f>C10+C11</f>
        <v>-24</v>
      </c>
      <c r="D9" s="64">
        <f>IF(B9-C9=0,"-",(1-(B9/(B9-C9)))*-1)</f>
        <v>6.4864864864864868E-2</v>
      </c>
      <c r="E9" s="34">
        <f>E10+E11</f>
        <v>-4765</v>
      </c>
      <c r="F9" s="64">
        <f>IF(B9-E9=0,"-",(1-(B9/(B9-E9)))*-1)</f>
        <v>-1.0901395561656371</v>
      </c>
      <c r="G9" s="34">
        <f>G10+G11</f>
        <v>-421</v>
      </c>
      <c r="H9" s="34">
        <f>H10+H11</f>
        <v>320</v>
      </c>
      <c r="I9" s="34">
        <f>I10+I11</f>
        <v>4003</v>
      </c>
      <c r="J9" s="34">
        <f>J10+J11</f>
        <v>741</v>
      </c>
      <c r="K9" s="34">
        <f>K10+K11</f>
        <v>7570</v>
      </c>
      <c r="L9" s="51">
        <f t="shared" ref="L9:L19" si="0">M9-N9</f>
        <v>-8.9645910695833564</v>
      </c>
      <c r="M9" s="55">
        <v>6.8139409555027894</v>
      </c>
      <c r="N9" s="55">
        <v>15.778532025086147</v>
      </c>
      <c r="O9" s="34">
        <f t="shared" ref="O9:W9" si="1">O10+O11</f>
        <v>27</v>
      </c>
      <c r="P9" s="34">
        <f t="shared" si="1"/>
        <v>927</v>
      </c>
      <c r="Q9" s="34">
        <f t="shared" si="1"/>
        <v>16192</v>
      </c>
      <c r="R9" s="34">
        <f t="shared" si="1"/>
        <v>588</v>
      </c>
      <c r="S9" s="34">
        <f t="shared" si="1"/>
        <v>339</v>
      </c>
      <c r="T9" s="34">
        <f t="shared" si="1"/>
        <v>900</v>
      </c>
      <c r="U9" s="34">
        <f t="shared" si="1"/>
        <v>17390</v>
      </c>
      <c r="V9" s="34">
        <f t="shared" si="1"/>
        <v>561</v>
      </c>
      <c r="W9" s="34">
        <f t="shared" si="1"/>
        <v>339</v>
      </c>
      <c r="X9" s="51">
        <v>0.57492626812054581</v>
      </c>
    </row>
    <row r="10" spans="1:24" ht="18.75" customHeight="1" x14ac:dyDescent="0.15">
      <c r="A10" s="6" t="s">
        <v>28</v>
      </c>
      <c r="B10" s="35">
        <f>B20+B21+B22+B23</f>
        <v>-189</v>
      </c>
      <c r="C10" s="35">
        <f>C20+C21+C22+C23</f>
        <v>-8</v>
      </c>
      <c r="D10" s="65">
        <f t="shared" ref="D10:D38" si="2">IF(B10-C10=0,"-",(1-(B10/(B10-C10)))*-1)</f>
        <v>4.4198895027624419E-2</v>
      </c>
      <c r="E10" s="35">
        <f>E20+E21+E22+E23</f>
        <v>-2603</v>
      </c>
      <c r="F10" s="65">
        <f t="shared" ref="F10:F38" si="3">IF(B10-E10=0,"-",(1-(B10/(B10-E10)))*-1)</f>
        <v>-1.0782932891466446</v>
      </c>
      <c r="G10" s="35">
        <f>G20+G21+G22+G23</f>
        <v>-269</v>
      </c>
      <c r="H10" s="35">
        <f>H20+H21+H22+H23</f>
        <v>254</v>
      </c>
      <c r="I10" s="35">
        <f>I20+I21+I22+I23</f>
        <v>3171</v>
      </c>
      <c r="J10" s="35">
        <f>J20+J21+J22+J23</f>
        <v>523</v>
      </c>
      <c r="K10" s="35">
        <f>K20+K21+K22+K23</f>
        <v>5123</v>
      </c>
      <c r="L10" s="48">
        <f t="shared" si="0"/>
        <v>-7.64042938322239</v>
      </c>
      <c r="M10" s="56">
        <v>7.2143831350873153</v>
      </c>
      <c r="N10" s="56">
        <v>14.854812518309705</v>
      </c>
      <c r="O10" s="35">
        <f t="shared" ref="O10:W10" si="4">O20+O21+O22+O23</f>
        <v>80</v>
      </c>
      <c r="P10" s="35">
        <f t="shared" si="4"/>
        <v>702</v>
      </c>
      <c r="Q10" s="35">
        <f t="shared" si="4"/>
        <v>12359</v>
      </c>
      <c r="R10" s="35">
        <f t="shared" si="4"/>
        <v>472</v>
      </c>
      <c r="S10" s="35">
        <f t="shared" si="4"/>
        <v>230</v>
      </c>
      <c r="T10" s="35">
        <f t="shared" si="4"/>
        <v>622</v>
      </c>
      <c r="U10" s="35">
        <f t="shared" si="4"/>
        <v>13010</v>
      </c>
      <c r="V10" s="35">
        <f t="shared" si="4"/>
        <v>423</v>
      </c>
      <c r="W10" s="35">
        <f t="shared" si="4"/>
        <v>199</v>
      </c>
      <c r="X10" s="48">
        <v>2.2722466567204123</v>
      </c>
    </row>
    <row r="11" spans="1:24" ht="18.75" customHeight="1" x14ac:dyDescent="0.15">
      <c r="A11" s="2" t="s">
        <v>27</v>
      </c>
      <c r="B11" s="36">
        <f>B12+B13+B14+B15+B16</f>
        <v>-205</v>
      </c>
      <c r="C11" s="36">
        <f>C12+C13+C14+C15+C16</f>
        <v>-16</v>
      </c>
      <c r="D11" s="66">
        <f t="shared" si="2"/>
        <v>8.4656084656084651E-2</v>
      </c>
      <c r="E11" s="36">
        <f>E12+E13+E14+E15+E16</f>
        <v>-2162</v>
      </c>
      <c r="F11" s="66">
        <f t="shared" si="3"/>
        <v>-1.1047521716913644</v>
      </c>
      <c r="G11" s="36">
        <f>G12+G13+G14+G15+G16</f>
        <v>-152</v>
      </c>
      <c r="H11" s="36">
        <f>H12+H13+H14+H15+H16</f>
        <v>66</v>
      </c>
      <c r="I11" s="36">
        <f>I12+I13+I14+I15+I16</f>
        <v>832</v>
      </c>
      <c r="J11" s="36">
        <f>J12+J13+J14+J15+J16</f>
        <v>218</v>
      </c>
      <c r="K11" s="36">
        <f>K12+K13+K14+K15+K16</f>
        <v>2447</v>
      </c>
      <c r="L11" s="50">
        <f t="shared" si="0"/>
        <v>-12.930559603715725</v>
      </c>
      <c r="M11" s="57">
        <v>5.6145850910870889</v>
      </c>
      <c r="N11" s="57">
        <v>18.545144694802815</v>
      </c>
      <c r="O11" s="36">
        <f t="shared" ref="O11:W11" si="5">O12+O13+O14+O15+O16</f>
        <v>-53</v>
      </c>
      <c r="P11" s="36">
        <f t="shared" si="5"/>
        <v>225</v>
      </c>
      <c r="Q11" s="36">
        <f t="shared" si="5"/>
        <v>3833</v>
      </c>
      <c r="R11" s="36">
        <f t="shared" si="5"/>
        <v>116</v>
      </c>
      <c r="S11" s="36">
        <f t="shared" si="5"/>
        <v>109</v>
      </c>
      <c r="T11" s="36">
        <f t="shared" si="5"/>
        <v>278</v>
      </c>
      <c r="U11" s="36">
        <f t="shared" si="5"/>
        <v>4380</v>
      </c>
      <c r="V11" s="36">
        <f t="shared" si="5"/>
        <v>138</v>
      </c>
      <c r="W11" s="36">
        <f t="shared" si="5"/>
        <v>140</v>
      </c>
      <c r="X11" s="53">
        <v>-4.5086819670850886</v>
      </c>
    </row>
    <row r="12" spans="1:24" ht="18.75" customHeight="1" x14ac:dyDescent="0.15">
      <c r="A12" s="6" t="s">
        <v>26</v>
      </c>
      <c r="B12" s="35">
        <f>B24</f>
        <v>-23</v>
      </c>
      <c r="C12" s="35">
        <f>C24</f>
        <v>-15</v>
      </c>
      <c r="D12" s="65">
        <f t="shared" si="2"/>
        <v>1.875</v>
      </c>
      <c r="E12" s="35">
        <f>E24</f>
        <v>-198</v>
      </c>
      <c r="F12" s="65">
        <f t="shared" si="3"/>
        <v>-1.1314285714285715</v>
      </c>
      <c r="G12" s="35">
        <f>G24</f>
        <v>-11</v>
      </c>
      <c r="H12" s="35">
        <f>H24</f>
        <v>5</v>
      </c>
      <c r="I12" s="35">
        <f>I24</f>
        <v>62</v>
      </c>
      <c r="J12" s="35">
        <f>J24</f>
        <v>16</v>
      </c>
      <c r="K12" s="35">
        <f>K24</f>
        <v>189</v>
      </c>
      <c r="L12" s="48">
        <f t="shared" si="0"/>
        <v>-11.957551582905396</v>
      </c>
      <c r="M12" s="56">
        <v>5.4352507195024513</v>
      </c>
      <c r="N12" s="56">
        <v>17.392802302407848</v>
      </c>
      <c r="O12" s="35">
        <f t="shared" ref="O12:W12" si="6">O24</f>
        <v>-12</v>
      </c>
      <c r="P12" s="35">
        <f t="shared" si="6"/>
        <v>12</v>
      </c>
      <c r="Q12" s="35">
        <f t="shared" si="6"/>
        <v>286</v>
      </c>
      <c r="R12" s="35">
        <f t="shared" si="6"/>
        <v>9</v>
      </c>
      <c r="S12" s="35">
        <f t="shared" si="6"/>
        <v>3</v>
      </c>
      <c r="T12" s="35">
        <f t="shared" si="6"/>
        <v>24</v>
      </c>
      <c r="U12" s="35">
        <f t="shared" si="6"/>
        <v>357</v>
      </c>
      <c r="V12" s="35">
        <f t="shared" si="6"/>
        <v>14</v>
      </c>
      <c r="W12" s="35">
        <f t="shared" si="6"/>
        <v>10</v>
      </c>
      <c r="X12" s="48">
        <v>-13.044601726805885</v>
      </c>
    </row>
    <row r="13" spans="1:24" ht="18.75" customHeight="1" x14ac:dyDescent="0.15">
      <c r="A13" s="4" t="s">
        <v>25</v>
      </c>
      <c r="B13" s="37">
        <f>B25+B26+B27</f>
        <v>-35</v>
      </c>
      <c r="C13" s="37">
        <f>C25+C26+C27</f>
        <v>23</v>
      </c>
      <c r="D13" s="67">
        <f t="shared" si="2"/>
        <v>-0.39655172413793105</v>
      </c>
      <c r="E13" s="37">
        <f>E25+E26+E27</f>
        <v>-534</v>
      </c>
      <c r="F13" s="67">
        <f t="shared" si="3"/>
        <v>-1.0701402805611222</v>
      </c>
      <c r="G13" s="37">
        <f>G25+G26+G27</f>
        <v>-25</v>
      </c>
      <c r="H13" s="37">
        <f>H25+H26+H27</f>
        <v>14</v>
      </c>
      <c r="I13" s="37">
        <f>I25+I26+I27</f>
        <v>125</v>
      </c>
      <c r="J13" s="37">
        <f>J25+J26+J27</f>
        <v>39</v>
      </c>
      <c r="K13" s="37">
        <f>K25+K26+K27</f>
        <v>478</v>
      </c>
      <c r="L13" s="49">
        <f t="shared" si="0"/>
        <v>-11.668298953296198</v>
      </c>
      <c r="M13" s="58">
        <v>6.534247413845871</v>
      </c>
      <c r="N13" s="58">
        <v>18.20254636714207</v>
      </c>
      <c r="O13" s="37">
        <f t="shared" ref="O13:W13" si="7">O25+O26+O27</f>
        <v>-10</v>
      </c>
      <c r="P13" s="37">
        <f t="shared" si="7"/>
        <v>34</v>
      </c>
      <c r="Q13" s="37">
        <f t="shared" si="7"/>
        <v>635</v>
      </c>
      <c r="R13" s="37">
        <f t="shared" si="7"/>
        <v>17</v>
      </c>
      <c r="S13" s="37">
        <f t="shared" si="7"/>
        <v>17</v>
      </c>
      <c r="T13" s="37">
        <f t="shared" si="7"/>
        <v>44</v>
      </c>
      <c r="U13" s="37">
        <f t="shared" si="7"/>
        <v>816</v>
      </c>
      <c r="V13" s="37">
        <f t="shared" si="7"/>
        <v>19</v>
      </c>
      <c r="W13" s="37">
        <f t="shared" si="7"/>
        <v>25</v>
      </c>
      <c r="X13" s="49">
        <v>-4.6673195813184805</v>
      </c>
    </row>
    <row r="14" spans="1:24" ht="18.75" customHeight="1" x14ac:dyDescent="0.15">
      <c r="A14" s="4" t="s">
        <v>24</v>
      </c>
      <c r="B14" s="37">
        <f>B28+B29+B30+B31</f>
        <v>-89</v>
      </c>
      <c r="C14" s="37">
        <f>C28+C29+C30+C31</f>
        <v>-57</v>
      </c>
      <c r="D14" s="67">
        <f t="shared" si="2"/>
        <v>1.78125</v>
      </c>
      <c r="E14" s="37">
        <f>E28+E29+E30+E31</f>
        <v>-703</v>
      </c>
      <c r="F14" s="67">
        <f t="shared" si="3"/>
        <v>-1.1449511400651466</v>
      </c>
      <c r="G14" s="37">
        <f>G28+G29+G30+G31</f>
        <v>-59</v>
      </c>
      <c r="H14" s="37">
        <f>H28+H29+H30+H31</f>
        <v>29</v>
      </c>
      <c r="I14" s="37">
        <f>I28+I29+I30+I31</f>
        <v>366</v>
      </c>
      <c r="J14" s="37">
        <f>J28+J29+J30+J31</f>
        <v>88</v>
      </c>
      <c r="K14" s="37">
        <f>K28+K29+K30+K31</f>
        <v>879</v>
      </c>
      <c r="L14" s="49">
        <f t="shared" si="0"/>
        <v>-13.203818431292939</v>
      </c>
      <c r="M14" s="58">
        <v>6.4900124492795808</v>
      </c>
      <c r="N14" s="58">
        <v>19.69383088057252</v>
      </c>
      <c r="O14" s="37">
        <f t="shared" ref="O14:W14" si="8">O28+O29+O30+O31</f>
        <v>-30</v>
      </c>
      <c r="P14" s="37">
        <f t="shared" si="8"/>
        <v>86</v>
      </c>
      <c r="Q14" s="37">
        <f t="shared" si="8"/>
        <v>1424</v>
      </c>
      <c r="R14" s="37">
        <f t="shared" si="8"/>
        <v>42</v>
      </c>
      <c r="S14" s="37">
        <f t="shared" si="8"/>
        <v>44</v>
      </c>
      <c r="T14" s="37">
        <f t="shared" si="8"/>
        <v>116</v>
      </c>
      <c r="U14" s="37">
        <f t="shared" si="8"/>
        <v>1614</v>
      </c>
      <c r="V14" s="37">
        <f t="shared" si="8"/>
        <v>62</v>
      </c>
      <c r="W14" s="37">
        <f t="shared" si="8"/>
        <v>54</v>
      </c>
      <c r="X14" s="49">
        <v>-6.713805982013362</v>
      </c>
    </row>
    <row r="15" spans="1:24" ht="18.75" customHeight="1" x14ac:dyDescent="0.15">
      <c r="A15" s="4" t="s">
        <v>23</v>
      </c>
      <c r="B15" s="37">
        <f>B32+B33+B34+B35</f>
        <v>-34</v>
      </c>
      <c r="C15" s="37">
        <f>C32+C33+C34+C35</f>
        <v>21</v>
      </c>
      <c r="D15" s="67">
        <f t="shared" si="2"/>
        <v>-0.38181818181818183</v>
      </c>
      <c r="E15" s="37">
        <f>E32+E33+E34+E35</f>
        <v>-414</v>
      </c>
      <c r="F15" s="67">
        <f t="shared" si="3"/>
        <v>-1.0894736842105264</v>
      </c>
      <c r="G15" s="37">
        <f>G32+G33+G34+G35</f>
        <v>-45</v>
      </c>
      <c r="H15" s="37">
        <f>H32+H33+H34+H35</f>
        <v>17</v>
      </c>
      <c r="I15" s="37">
        <f>I32+I33+I34+I35</f>
        <v>242</v>
      </c>
      <c r="J15" s="37">
        <f>J32+J33+J34+J35</f>
        <v>62</v>
      </c>
      <c r="K15" s="39">
        <f>K32+K33+K34+K35</f>
        <v>649</v>
      </c>
      <c r="L15" s="49">
        <f>M15-N15</f>
        <v>-13.22934070170929</v>
      </c>
      <c r="M15" s="58">
        <v>4.9977509317568432</v>
      </c>
      <c r="N15" s="58">
        <v>18.227091633466134</v>
      </c>
      <c r="O15" s="39">
        <f t="shared" ref="O15:W15" si="9">O32+O33+O34+O35</f>
        <v>11</v>
      </c>
      <c r="P15" s="37">
        <f t="shared" si="9"/>
        <v>87</v>
      </c>
      <c r="Q15" s="37">
        <f t="shared" si="9"/>
        <v>1236</v>
      </c>
      <c r="R15" s="37">
        <f t="shared" si="9"/>
        <v>43</v>
      </c>
      <c r="S15" s="37">
        <f t="shared" si="9"/>
        <v>44</v>
      </c>
      <c r="T15" s="37">
        <f>T32+T33+T34+T35</f>
        <v>76</v>
      </c>
      <c r="U15" s="37">
        <f t="shared" si="9"/>
        <v>1243</v>
      </c>
      <c r="V15" s="37">
        <f t="shared" si="9"/>
        <v>35</v>
      </c>
      <c r="W15" s="37">
        <f t="shared" si="9"/>
        <v>41</v>
      </c>
      <c r="X15" s="49">
        <v>3.2338388381956094</v>
      </c>
    </row>
    <row r="16" spans="1:24" ht="18.75" customHeight="1" x14ac:dyDescent="0.15">
      <c r="A16" s="2" t="s">
        <v>22</v>
      </c>
      <c r="B16" s="36">
        <f>B36+B37+B38</f>
        <v>-24</v>
      </c>
      <c r="C16" s="36">
        <f>C36+C37+C38</f>
        <v>12</v>
      </c>
      <c r="D16" s="66">
        <f t="shared" si="2"/>
        <v>-0.33333333333333337</v>
      </c>
      <c r="E16" s="36">
        <f>E36+E37+E38</f>
        <v>-313</v>
      </c>
      <c r="F16" s="66">
        <f t="shared" si="3"/>
        <v>-1.0830449826989619</v>
      </c>
      <c r="G16" s="36">
        <f>G36+G37+G38</f>
        <v>-12</v>
      </c>
      <c r="H16" s="36">
        <f>H36+H37+H38</f>
        <v>1</v>
      </c>
      <c r="I16" s="36">
        <f>I36+I37+I38</f>
        <v>37</v>
      </c>
      <c r="J16" s="36">
        <f>J36+J37+J38</f>
        <v>13</v>
      </c>
      <c r="K16" s="36">
        <f>K36+K37+K38</f>
        <v>252</v>
      </c>
      <c r="L16" s="50">
        <f t="shared" si="0"/>
        <v>-14.586370776777382</v>
      </c>
      <c r="M16" s="57">
        <v>1.2155308980647819</v>
      </c>
      <c r="N16" s="57">
        <v>15.801901674842165</v>
      </c>
      <c r="O16" s="36">
        <f t="shared" ref="O16:W16" si="10">O36+O37+O38</f>
        <v>-12</v>
      </c>
      <c r="P16" s="36">
        <f t="shared" si="10"/>
        <v>6</v>
      </c>
      <c r="Q16" s="36">
        <f t="shared" si="10"/>
        <v>252</v>
      </c>
      <c r="R16" s="36">
        <f t="shared" si="10"/>
        <v>5</v>
      </c>
      <c r="S16" s="36">
        <f t="shared" si="10"/>
        <v>1</v>
      </c>
      <c r="T16" s="36">
        <f t="shared" si="10"/>
        <v>18</v>
      </c>
      <c r="U16" s="36">
        <f t="shared" si="10"/>
        <v>350</v>
      </c>
      <c r="V16" s="36">
        <f t="shared" si="10"/>
        <v>8</v>
      </c>
      <c r="W16" s="36">
        <f t="shared" si="10"/>
        <v>10</v>
      </c>
      <c r="X16" s="53">
        <v>-14.586370776777381</v>
      </c>
    </row>
    <row r="17" spans="1:24" ht="18.75" customHeight="1" x14ac:dyDescent="0.15">
      <c r="A17" s="6" t="s">
        <v>21</v>
      </c>
      <c r="B17" s="35">
        <f>B12+B13+B20</f>
        <v>-89</v>
      </c>
      <c r="C17" s="35">
        <f>C12+C13+C20</f>
        <v>48</v>
      </c>
      <c r="D17" s="65">
        <f t="shared" si="2"/>
        <v>-0.35036496350364965</v>
      </c>
      <c r="E17" s="35">
        <f>E12+E13+E20</f>
        <v>-1919</v>
      </c>
      <c r="F17" s="65">
        <f t="shared" si="3"/>
        <v>-1.0486338797814208</v>
      </c>
      <c r="G17" s="35">
        <f>G12+G13+G20</f>
        <v>-127</v>
      </c>
      <c r="H17" s="35">
        <f>H12+H13+H20</f>
        <v>133</v>
      </c>
      <c r="I17" s="35">
        <f>I12+I13+I20</f>
        <v>1536</v>
      </c>
      <c r="J17" s="35">
        <f>J12+J13+J20</f>
        <v>260</v>
      </c>
      <c r="K17" s="35">
        <f>K12+K13+K20</f>
        <v>2895</v>
      </c>
      <c r="L17" s="48">
        <f t="shared" si="0"/>
        <v>-6.6736664404398756</v>
      </c>
      <c r="M17" s="56">
        <v>6.9889577683346715</v>
      </c>
      <c r="N17" s="56">
        <v>13.662624208774547</v>
      </c>
      <c r="O17" s="35">
        <f t="shared" ref="O17:W17" si="11">O12+O13+O20</f>
        <v>38</v>
      </c>
      <c r="P17" s="35">
        <f t="shared" si="11"/>
        <v>296</v>
      </c>
      <c r="Q17" s="35">
        <f t="shared" si="11"/>
        <v>5633</v>
      </c>
      <c r="R17" s="35">
        <f t="shared" si="11"/>
        <v>205</v>
      </c>
      <c r="S17" s="35">
        <f t="shared" si="11"/>
        <v>91</v>
      </c>
      <c r="T17" s="35">
        <f t="shared" si="11"/>
        <v>258</v>
      </c>
      <c r="U17" s="35">
        <f t="shared" si="11"/>
        <v>6193</v>
      </c>
      <c r="V17" s="35">
        <f t="shared" si="11"/>
        <v>185</v>
      </c>
      <c r="W17" s="35">
        <f t="shared" si="11"/>
        <v>73</v>
      </c>
      <c r="X17" s="48">
        <v>1.9968450766670518</v>
      </c>
    </row>
    <row r="18" spans="1:24" ht="18.75" customHeight="1" x14ac:dyDescent="0.15">
      <c r="A18" s="4" t="s">
        <v>20</v>
      </c>
      <c r="B18" s="37">
        <f>B14+B22</f>
        <v>-154</v>
      </c>
      <c r="C18" s="37">
        <f>C14+C22</f>
        <v>-69</v>
      </c>
      <c r="D18" s="67">
        <f t="shared" si="2"/>
        <v>0.81176470588235294</v>
      </c>
      <c r="E18" s="37">
        <f>E14+E22</f>
        <v>-1236</v>
      </c>
      <c r="F18" s="67">
        <f t="shared" si="3"/>
        <v>-1.1423290203327172</v>
      </c>
      <c r="G18" s="37">
        <f>G14+G22</f>
        <v>-112</v>
      </c>
      <c r="H18" s="37">
        <f>H14+H22</f>
        <v>58</v>
      </c>
      <c r="I18" s="37">
        <f>I14+I22</f>
        <v>721</v>
      </c>
      <c r="J18" s="37">
        <f>J14+J22</f>
        <v>170</v>
      </c>
      <c r="K18" s="37">
        <f>K14+K22</f>
        <v>1579</v>
      </c>
      <c r="L18" s="49">
        <f t="shared" si="0"/>
        <v>-13.286469400799417</v>
      </c>
      <c r="M18" s="58">
        <v>6.8804930825568409</v>
      </c>
      <c r="N18" s="58">
        <v>20.166962483356258</v>
      </c>
      <c r="O18" s="37">
        <f t="shared" ref="O18:W18" si="12">O14+O22</f>
        <v>-42</v>
      </c>
      <c r="P18" s="37">
        <f t="shared" si="12"/>
        <v>171</v>
      </c>
      <c r="Q18" s="37">
        <f t="shared" si="12"/>
        <v>2708</v>
      </c>
      <c r="R18" s="37">
        <f t="shared" si="12"/>
        <v>74</v>
      </c>
      <c r="S18" s="37">
        <f t="shared" si="12"/>
        <v>97</v>
      </c>
      <c r="T18" s="37">
        <f t="shared" si="12"/>
        <v>213</v>
      </c>
      <c r="U18" s="37">
        <f t="shared" si="12"/>
        <v>3086</v>
      </c>
      <c r="V18" s="37">
        <f t="shared" si="12"/>
        <v>113</v>
      </c>
      <c r="W18" s="37">
        <f t="shared" si="12"/>
        <v>100</v>
      </c>
      <c r="X18" s="49">
        <v>-4.9824260252997838</v>
      </c>
    </row>
    <row r="19" spans="1:24" ht="18.75" customHeight="1" x14ac:dyDescent="0.15">
      <c r="A19" s="2" t="s">
        <v>19</v>
      </c>
      <c r="B19" s="36">
        <f>B15+B16+B21+B23</f>
        <v>-151</v>
      </c>
      <c r="C19" s="36">
        <f>C15+C16+C21+C23</f>
        <v>-3</v>
      </c>
      <c r="D19" s="66">
        <f t="shared" si="2"/>
        <v>2.0270270270270174E-2</v>
      </c>
      <c r="E19" s="36">
        <f>E15+E16+E21+E23</f>
        <v>-1610</v>
      </c>
      <c r="F19" s="66">
        <f t="shared" si="3"/>
        <v>-1.1034955448937629</v>
      </c>
      <c r="G19" s="36">
        <f>G15+G16+G21+G23</f>
        <v>-182</v>
      </c>
      <c r="H19" s="36">
        <f>H15+H16+H21+H23</f>
        <v>129</v>
      </c>
      <c r="I19" s="36">
        <f>I15+I16+I21+I23</f>
        <v>1746</v>
      </c>
      <c r="J19" s="36">
        <f>J15+J16+J21+J23</f>
        <v>311</v>
      </c>
      <c r="K19" s="38">
        <f>K15+K16+K21+K23</f>
        <v>3096</v>
      </c>
      <c r="L19" s="50">
        <f t="shared" si="0"/>
        <v>-9.3319473358307441</v>
      </c>
      <c r="M19" s="57">
        <v>6.6144022325393736</v>
      </c>
      <c r="N19" s="57">
        <v>15.946349568370117</v>
      </c>
      <c r="O19" s="38">
        <f t="shared" ref="O19:W19" si="13">O15+O16+O21+O23</f>
        <v>31</v>
      </c>
      <c r="P19" s="38">
        <f>P15+P16+P21+P23</f>
        <v>460</v>
      </c>
      <c r="Q19" s="36">
        <f t="shared" si="13"/>
        <v>7851</v>
      </c>
      <c r="R19" s="36">
        <f t="shared" si="13"/>
        <v>309</v>
      </c>
      <c r="S19" s="36">
        <f t="shared" si="13"/>
        <v>151</v>
      </c>
      <c r="T19" s="36">
        <f t="shared" si="13"/>
        <v>429</v>
      </c>
      <c r="U19" s="36">
        <f t="shared" si="13"/>
        <v>8111</v>
      </c>
      <c r="V19" s="36">
        <f t="shared" si="13"/>
        <v>263</v>
      </c>
      <c r="W19" s="36">
        <f t="shared" si="13"/>
        <v>166</v>
      </c>
      <c r="X19" s="53">
        <v>1.5895075132458949</v>
      </c>
    </row>
    <row r="20" spans="1:24" ht="18.75" customHeight="1" x14ac:dyDescent="0.15">
      <c r="A20" s="5" t="s">
        <v>18</v>
      </c>
      <c r="B20" s="40">
        <f>G20+O20</f>
        <v>-31</v>
      </c>
      <c r="C20" s="40">
        <v>40</v>
      </c>
      <c r="D20" s="68">
        <f t="shared" si="2"/>
        <v>-0.56338028169014087</v>
      </c>
      <c r="E20" s="40">
        <f>I20-K20+Q20-U20</f>
        <v>-1187</v>
      </c>
      <c r="F20" s="68">
        <f t="shared" si="3"/>
        <v>-1.0268166089965398</v>
      </c>
      <c r="G20" s="40">
        <f>H20-J20</f>
        <v>-91</v>
      </c>
      <c r="H20" s="40">
        <v>114</v>
      </c>
      <c r="I20" s="40">
        <v>1349</v>
      </c>
      <c r="J20" s="40">
        <v>205</v>
      </c>
      <c r="K20" s="40">
        <v>2228</v>
      </c>
      <c r="L20" s="48">
        <f>M20-N20</f>
        <v>-5.6990616209112757</v>
      </c>
      <c r="M20" s="56">
        <v>7.1394837888339042</v>
      </c>
      <c r="N20" s="56">
        <v>12.83854540974518</v>
      </c>
      <c r="O20" s="40">
        <f>P20-T20</f>
        <v>60</v>
      </c>
      <c r="P20" s="40">
        <f>R20+S20</f>
        <v>250</v>
      </c>
      <c r="Q20" s="41">
        <v>4712</v>
      </c>
      <c r="R20" s="41">
        <v>179</v>
      </c>
      <c r="S20" s="41">
        <v>71</v>
      </c>
      <c r="T20" s="41">
        <f>SUM(V20:W20)</f>
        <v>190</v>
      </c>
      <c r="U20" s="41">
        <v>5020</v>
      </c>
      <c r="V20" s="41">
        <v>152</v>
      </c>
      <c r="W20" s="41">
        <v>38</v>
      </c>
      <c r="X20" s="52">
        <v>3.7576230467546878</v>
      </c>
    </row>
    <row r="21" spans="1:24" ht="18.75" customHeight="1" x14ac:dyDescent="0.15">
      <c r="A21" s="3" t="s">
        <v>17</v>
      </c>
      <c r="B21" s="42">
        <f t="shared" ref="B21:B38" si="14">G21+O21</f>
        <v>-59</v>
      </c>
      <c r="C21" s="42">
        <v>-7</v>
      </c>
      <c r="D21" s="69">
        <f t="shared" si="2"/>
        <v>0.13461538461538458</v>
      </c>
      <c r="E21" s="42">
        <f t="shared" ref="E21:E38" si="15">I21-K21+Q21-U21</f>
        <v>-633</v>
      </c>
      <c r="F21" s="69">
        <f t="shared" si="3"/>
        <v>-1.102787456445993</v>
      </c>
      <c r="G21" s="42">
        <f t="shared" ref="G21:G38" si="16">H21-J21</f>
        <v>-97</v>
      </c>
      <c r="H21" s="42">
        <v>88</v>
      </c>
      <c r="I21" s="42">
        <v>1245</v>
      </c>
      <c r="J21" s="42">
        <v>185</v>
      </c>
      <c r="K21" s="42">
        <v>1707</v>
      </c>
      <c r="L21" s="49">
        <f t="shared" ref="L21:L38" si="17">M21-N21</f>
        <v>-7.7600865058823594</v>
      </c>
      <c r="M21" s="58">
        <v>7.0400784795633786</v>
      </c>
      <c r="N21" s="58">
        <v>14.800164985445738</v>
      </c>
      <c r="O21" s="42">
        <f t="shared" ref="O21:O38" si="18">P21-T21</f>
        <v>38</v>
      </c>
      <c r="P21" s="42">
        <f t="shared" ref="P21:P38" si="19">R21+S21</f>
        <v>295</v>
      </c>
      <c r="Q21" s="42">
        <v>4967</v>
      </c>
      <c r="R21" s="42">
        <v>216</v>
      </c>
      <c r="S21" s="42">
        <v>79</v>
      </c>
      <c r="T21" s="42">
        <f t="shared" ref="T21:T38" si="20">SUM(V21:W21)</f>
        <v>257</v>
      </c>
      <c r="U21" s="42">
        <v>5138</v>
      </c>
      <c r="V21" s="42">
        <v>170</v>
      </c>
      <c r="W21" s="42">
        <v>87</v>
      </c>
      <c r="X21" s="49">
        <v>3.0400338889023644</v>
      </c>
    </row>
    <row r="22" spans="1:24" ht="18.75" customHeight="1" x14ac:dyDescent="0.15">
      <c r="A22" s="3" t="s">
        <v>16</v>
      </c>
      <c r="B22" s="42">
        <f t="shared" si="14"/>
        <v>-65</v>
      </c>
      <c r="C22" s="42">
        <v>-12</v>
      </c>
      <c r="D22" s="69">
        <f t="shared" si="2"/>
        <v>0.22641509433962259</v>
      </c>
      <c r="E22" s="42">
        <f t="shared" si="15"/>
        <v>-533</v>
      </c>
      <c r="F22" s="69">
        <f t="shared" si="3"/>
        <v>-1.1388888888888888</v>
      </c>
      <c r="G22" s="42">
        <f t="shared" si="16"/>
        <v>-53</v>
      </c>
      <c r="H22" s="42">
        <v>29</v>
      </c>
      <c r="I22" s="42">
        <v>355</v>
      </c>
      <c r="J22" s="42">
        <v>82</v>
      </c>
      <c r="K22" s="42">
        <v>700</v>
      </c>
      <c r="L22" s="49">
        <f t="shared" si="17"/>
        <v>-13.379702691666761</v>
      </c>
      <c r="M22" s="58">
        <v>7.3209693973270937</v>
      </c>
      <c r="N22" s="58">
        <v>20.700672088993855</v>
      </c>
      <c r="O22" s="42">
        <f t="shared" si="18"/>
        <v>-12</v>
      </c>
      <c r="P22" s="42">
        <f t="shared" si="19"/>
        <v>85</v>
      </c>
      <c r="Q22" s="42">
        <v>1284</v>
      </c>
      <c r="R22" s="42">
        <v>32</v>
      </c>
      <c r="S22" s="42">
        <v>53</v>
      </c>
      <c r="T22" s="42">
        <f t="shared" si="20"/>
        <v>97</v>
      </c>
      <c r="U22" s="42">
        <v>1472</v>
      </c>
      <c r="V22" s="42">
        <v>51</v>
      </c>
      <c r="W22" s="42">
        <v>46</v>
      </c>
      <c r="X22" s="49">
        <v>-3.0293666471698337</v>
      </c>
    </row>
    <row r="23" spans="1:24" ht="18.75" customHeight="1" x14ac:dyDescent="0.15">
      <c r="A23" s="1" t="s">
        <v>15</v>
      </c>
      <c r="B23" s="43">
        <f t="shared" si="14"/>
        <v>-34</v>
      </c>
      <c r="C23" s="43">
        <v>-29</v>
      </c>
      <c r="D23" s="70">
        <f t="shared" si="2"/>
        <v>5.8</v>
      </c>
      <c r="E23" s="43">
        <f t="shared" si="15"/>
        <v>-250</v>
      </c>
      <c r="F23" s="70">
        <f t="shared" si="3"/>
        <v>-1.1574074074074074</v>
      </c>
      <c r="G23" s="43">
        <f t="shared" si="16"/>
        <v>-28</v>
      </c>
      <c r="H23" s="43">
        <v>23</v>
      </c>
      <c r="I23" s="43">
        <v>222</v>
      </c>
      <c r="J23" s="43">
        <v>51</v>
      </c>
      <c r="K23" s="44">
        <v>488</v>
      </c>
      <c r="L23" s="50">
        <f t="shared" si="17"/>
        <v>-10.076220591358521</v>
      </c>
      <c r="M23" s="57">
        <v>8.2768954857587858</v>
      </c>
      <c r="N23" s="57">
        <v>18.353116077117306</v>
      </c>
      <c r="O23" s="44">
        <f t="shared" si="18"/>
        <v>-6</v>
      </c>
      <c r="P23" s="44">
        <f t="shared" si="19"/>
        <v>72</v>
      </c>
      <c r="Q23" s="43">
        <v>1396</v>
      </c>
      <c r="R23" s="43">
        <v>45</v>
      </c>
      <c r="S23" s="43">
        <v>27</v>
      </c>
      <c r="T23" s="43">
        <f t="shared" si="20"/>
        <v>78</v>
      </c>
      <c r="U23" s="43">
        <v>1380</v>
      </c>
      <c r="V23" s="43">
        <v>50</v>
      </c>
      <c r="W23" s="43">
        <v>28</v>
      </c>
      <c r="X23" s="54">
        <v>-2.1591901267196825</v>
      </c>
    </row>
    <row r="24" spans="1:24" ht="18.75" customHeight="1" x14ac:dyDescent="0.15">
      <c r="A24" s="7" t="s">
        <v>14</v>
      </c>
      <c r="B24" s="45">
        <f t="shared" si="14"/>
        <v>-23</v>
      </c>
      <c r="C24" s="45">
        <v>-15</v>
      </c>
      <c r="D24" s="71">
        <f t="shared" si="2"/>
        <v>1.875</v>
      </c>
      <c r="E24" s="40">
        <f t="shared" si="15"/>
        <v>-198</v>
      </c>
      <c r="F24" s="71">
        <f t="shared" si="3"/>
        <v>-1.1314285714285715</v>
      </c>
      <c r="G24" s="40">
        <f t="shared" si="16"/>
        <v>-11</v>
      </c>
      <c r="H24" s="45">
        <v>5</v>
      </c>
      <c r="I24" s="45">
        <v>62</v>
      </c>
      <c r="J24" s="45">
        <v>16</v>
      </c>
      <c r="K24" s="46">
        <v>189</v>
      </c>
      <c r="L24" s="51">
        <f t="shared" si="17"/>
        <v>-11.957551582905396</v>
      </c>
      <c r="M24" s="55">
        <v>5.4352507195024513</v>
      </c>
      <c r="N24" s="55">
        <v>17.392802302407848</v>
      </c>
      <c r="O24" s="40">
        <f t="shared" si="18"/>
        <v>-12</v>
      </c>
      <c r="P24" s="45">
        <f t="shared" si="19"/>
        <v>12</v>
      </c>
      <c r="Q24" s="45">
        <v>286</v>
      </c>
      <c r="R24" s="45">
        <v>9</v>
      </c>
      <c r="S24" s="45">
        <v>3</v>
      </c>
      <c r="T24" s="45">
        <f t="shared" si="20"/>
        <v>24</v>
      </c>
      <c r="U24" s="45">
        <v>357</v>
      </c>
      <c r="V24" s="45">
        <v>14</v>
      </c>
      <c r="W24" s="45">
        <v>10</v>
      </c>
      <c r="X24" s="51">
        <v>-13.044601726805885</v>
      </c>
    </row>
    <row r="25" spans="1:24" ht="18.75" customHeight="1" x14ac:dyDescent="0.15">
      <c r="A25" s="5" t="s">
        <v>13</v>
      </c>
      <c r="B25" s="40">
        <f t="shared" si="14"/>
        <v>-1</v>
      </c>
      <c r="C25" s="40">
        <v>4</v>
      </c>
      <c r="D25" s="68">
        <f t="shared" si="2"/>
        <v>-0.8</v>
      </c>
      <c r="E25" s="40">
        <f t="shared" si="15"/>
        <v>-97</v>
      </c>
      <c r="F25" s="68">
        <f t="shared" si="3"/>
        <v>-1.0104166666666667</v>
      </c>
      <c r="G25" s="40">
        <f t="shared" si="16"/>
        <v>-3</v>
      </c>
      <c r="H25" s="40">
        <v>3</v>
      </c>
      <c r="I25" s="40">
        <v>13</v>
      </c>
      <c r="J25" s="40">
        <v>6</v>
      </c>
      <c r="K25" s="40">
        <v>75</v>
      </c>
      <c r="L25" s="48">
        <f t="shared" si="17"/>
        <v>-12.105042665314313</v>
      </c>
      <c r="M25" s="56">
        <v>12.105042665314313</v>
      </c>
      <c r="N25" s="56">
        <v>24.210085330628626</v>
      </c>
      <c r="O25" s="40">
        <f t="shared" si="18"/>
        <v>2</v>
      </c>
      <c r="P25" s="40">
        <f t="shared" si="19"/>
        <v>3</v>
      </c>
      <c r="Q25" s="40">
        <v>80</v>
      </c>
      <c r="R25" s="40">
        <v>1</v>
      </c>
      <c r="S25" s="40">
        <v>2</v>
      </c>
      <c r="T25" s="40">
        <f t="shared" si="20"/>
        <v>1</v>
      </c>
      <c r="U25" s="40">
        <v>115</v>
      </c>
      <c r="V25" s="40">
        <v>1</v>
      </c>
      <c r="W25" s="40">
        <v>0</v>
      </c>
      <c r="X25" s="52">
        <v>8.070028443542876</v>
      </c>
    </row>
    <row r="26" spans="1:24" ht="18.75" customHeight="1" x14ac:dyDescent="0.15">
      <c r="A26" s="3" t="s">
        <v>12</v>
      </c>
      <c r="B26" s="42">
        <f t="shared" si="14"/>
        <v>-6</v>
      </c>
      <c r="C26" s="42">
        <v>11</v>
      </c>
      <c r="D26" s="69">
        <f t="shared" si="2"/>
        <v>-0.64705882352941169</v>
      </c>
      <c r="E26" s="42">
        <f t="shared" si="15"/>
        <v>-120</v>
      </c>
      <c r="F26" s="69">
        <f t="shared" si="3"/>
        <v>-1.0526315789473684</v>
      </c>
      <c r="G26" s="42">
        <f t="shared" si="16"/>
        <v>-6</v>
      </c>
      <c r="H26" s="42">
        <v>4</v>
      </c>
      <c r="I26" s="42">
        <v>27</v>
      </c>
      <c r="J26" s="42">
        <v>10</v>
      </c>
      <c r="K26" s="42">
        <v>114</v>
      </c>
      <c r="L26" s="49">
        <f t="shared" si="17"/>
        <v>-10.894910747065417</v>
      </c>
      <c r="M26" s="58">
        <v>7.2632738313769458</v>
      </c>
      <c r="N26" s="58">
        <v>18.158184578442363</v>
      </c>
      <c r="O26" s="42">
        <f t="shared" si="18"/>
        <v>0</v>
      </c>
      <c r="P26" s="42">
        <f t="shared" si="19"/>
        <v>7</v>
      </c>
      <c r="Q26" s="42">
        <v>195</v>
      </c>
      <c r="R26" s="42">
        <v>3</v>
      </c>
      <c r="S26" s="42">
        <v>4</v>
      </c>
      <c r="T26" s="42">
        <f t="shared" si="20"/>
        <v>7</v>
      </c>
      <c r="U26" s="42">
        <v>228</v>
      </c>
      <c r="V26" s="42">
        <v>6</v>
      </c>
      <c r="W26" s="42">
        <v>1</v>
      </c>
      <c r="X26" s="49">
        <v>0</v>
      </c>
    </row>
    <row r="27" spans="1:24" ht="18.75" customHeight="1" x14ac:dyDescent="0.15">
      <c r="A27" s="1" t="s">
        <v>11</v>
      </c>
      <c r="B27" s="43">
        <f t="shared" si="14"/>
        <v>-28</v>
      </c>
      <c r="C27" s="43">
        <v>8</v>
      </c>
      <c r="D27" s="70">
        <f t="shared" si="2"/>
        <v>-0.22222222222222221</v>
      </c>
      <c r="E27" s="43">
        <f t="shared" si="15"/>
        <v>-317</v>
      </c>
      <c r="F27" s="70">
        <f t="shared" si="3"/>
        <v>-1.0968858131487889</v>
      </c>
      <c r="G27" s="43">
        <f t="shared" si="16"/>
        <v>-16</v>
      </c>
      <c r="H27" s="43">
        <v>7</v>
      </c>
      <c r="I27" s="43">
        <v>85</v>
      </c>
      <c r="J27" s="44">
        <v>23</v>
      </c>
      <c r="K27" s="44">
        <v>289</v>
      </c>
      <c r="L27" s="50">
        <f t="shared" si="17"/>
        <v>-11.904665099978043</v>
      </c>
      <c r="M27" s="57">
        <v>5.2082909812403946</v>
      </c>
      <c r="N27" s="57">
        <v>17.112956081218439</v>
      </c>
      <c r="O27" s="44">
        <f t="shared" si="18"/>
        <v>-12</v>
      </c>
      <c r="P27" s="44">
        <f t="shared" si="19"/>
        <v>24</v>
      </c>
      <c r="Q27" s="47">
        <v>360</v>
      </c>
      <c r="R27" s="47">
        <v>13</v>
      </c>
      <c r="S27" s="47">
        <v>11</v>
      </c>
      <c r="T27" s="47">
        <f t="shared" si="20"/>
        <v>36</v>
      </c>
      <c r="U27" s="47">
        <v>473</v>
      </c>
      <c r="V27" s="47">
        <v>12</v>
      </c>
      <c r="W27" s="47">
        <v>24</v>
      </c>
      <c r="X27" s="54">
        <v>-8.9284988249835315</v>
      </c>
    </row>
    <row r="28" spans="1:24" ht="18.75" customHeight="1" x14ac:dyDescent="0.15">
      <c r="A28" s="5" t="s">
        <v>10</v>
      </c>
      <c r="B28" s="40">
        <f t="shared" si="14"/>
        <v>-7</v>
      </c>
      <c r="C28" s="40">
        <v>-3</v>
      </c>
      <c r="D28" s="68">
        <f t="shared" si="2"/>
        <v>0.75</v>
      </c>
      <c r="E28" s="40">
        <f t="shared" si="15"/>
        <v>-94</v>
      </c>
      <c r="F28" s="68">
        <f t="shared" si="3"/>
        <v>-1.0804597701149425</v>
      </c>
      <c r="G28" s="40">
        <f>H28-J28</f>
        <v>-8</v>
      </c>
      <c r="H28" s="40">
        <v>4</v>
      </c>
      <c r="I28" s="40">
        <v>24</v>
      </c>
      <c r="J28" s="40">
        <v>12</v>
      </c>
      <c r="K28" s="40">
        <v>105</v>
      </c>
      <c r="L28" s="48">
        <f t="shared" si="17"/>
        <v>-15.522039918360857</v>
      </c>
      <c r="M28" s="56">
        <v>7.7610199591804276</v>
      </c>
      <c r="N28" s="56">
        <v>23.283059877541284</v>
      </c>
      <c r="O28" s="40">
        <f t="shared" si="18"/>
        <v>1</v>
      </c>
      <c r="P28" s="40">
        <f t="shared" si="19"/>
        <v>12</v>
      </c>
      <c r="Q28" s="40">
        <v>158</v>
      </c>
      <c r="R28" s="40">
        <v>7</v>
      </c>
      <c r="S28" s="40">
        <v>5</v>
      </c>
      <c r="T28" s="40">
        <f t="shared" si="20"/>
        <v>11</v>
      </c>
      <c r="U28" s="40">
        <v>171</v>
      </c>
      <c r="V28" s="40">
        <v>5</v>
      </c>
      <c r="W28" s="40">
        <v>6</v>
      </c>
      <c r="X28" s="48">
        <v>1.940254989795104</v>
      </c>
    </row>
    <row r="29" spans="1:24" ht="18.75" customHeight="1" x14ac:dyDescent="0.15">
      <c r="A29" s="3" t="s">
        <v>9</v>
      </c>
      <c r="B29" s="42">
        <f t="shared" si="14"/>
        <v>-36</v>
      </c>
      <c r="C29" s="42">
        <v>-30</v>
      </c>
      <c r="D29" s="69">
        <f t="shared" si="2"/>
        <v>5</v>
      </c>
      <c r="E29" s="42">
        <f t="shared" si="15"/>
        <v>-187</v>
      </c>
      <c r="F29" s="69">
        <f t="shared" si="3"/>
        <v>-1.23841059602649</v>
      </c>
      <c r="G29" s="42">
        <f t="shared" si="16"/>
        <v>-15</v>
      </c>
      <c r="H29" s="42">
        <v>8</v>
      </c>
      <c r="I29" s="42">
        <v>120</v>
      </c>
      <c r="J29" s="42">
        <v>23</v>
      </c>
      <c r="K29" s="42">
        <v>265</v>
      </c>
      <c r="L29" s="49">
        <f t="shared" si="17"/>
        <v>-11.039569517114348</v>
      </c>
      <c r="M29" s="58">
        <v>5.8877704091276533</v>
      </c>
      <c r="N29" s="58">
        <v>16.927339926242002</v>
      </c>
      <c r="O29" s="41">
        <f t="shared" si="18"/>
        <v>-21</v>
      </c>
      <c r="P29" s="41">
        <f t="shared" si="19"/>
        <v>23</v>
      </c>
      <c r="Q29" s="42">
        <v>509</v>
      </c>
      <c r="R29" s="42">
        <v>5</v>
      </c>
      <c r="S29" s="42">
        <v>18</v>
      </c>
      <c r="T29" s="42">
        <f t="shared" si="20"/>
        <v>44</v>
      </c>
      <c r="U29" s="42">
        <v>551</v>
      </c>
      <c r="V29" s="42">
        <v>24</v>
      </c>
      <c r="W29" s="42">
        <v>20</v>
      </c>
      <c r="X29" s="49">
        <v>-15.455397323960089</v>
      </c>
    </row>
    <row r="30" spans="1:24" ht="18.75" customHeight="1" x14ac:dyDescent="0.15">
      <c r="A30" s="3" t="s">
        <v>8</v>
      </c>
      <c r="B30" s="42">
        <f t="shared" si="14"/>
        <v>-27</v>
      </c>
      <c r="C30" s="42">
        <v>-12</v>
      </c>
      <c r="D30" s="69">
        <f t="shared" si="2"/>
        <v>0.8</v>
      </c>
      <c r="E30" s="42">
        <f t="shared" si="15"/>
        <v>-250</v>
      </c>
      <c r="F30" s="69">
        <f t="shared" si="3"/>
        <v>-1.1210762331838564</v>
      </c>
      <c r="G30" s="42">
        <f t="shared" si="16"/>
        <v>-26</v>
      </c>
      <c r="H30" s="42">
        <v>4</v>
      </c>
      <c r="I30" s="42">
        <v>115</v>
      </c>
      <c r="J30" s="42">
        <v>30</v>
      </c>
      <c r="K30" s="42">
        <v>279</v>
      </c>
      <c r="L30" s="52">
        <f t="shared" si="17"/>
        <v>-18.678820855268579</v>
      </c>
      <c r="M30" s="59">
        <v>2.8736647469643972</v>
      </c>
      <c r="N30" s="59">
        <v>21.552485602232977</v>
      </c>
      <c r="O30" s="42">
        <f t="shared" si="18"/>
        <v>-1</v>
      </c>
      <c r="P30" s="42">
        <f t="shared" si="19"/>
        <v>32</v>
      </c>
      <c r="Q30" s="42">
        <v>434</v>
      </c>
      <c r="R30" s="42">
        <v>26</v>
      </c>
      <c r="S30" s="42">
        <v>6</v>
      </c>
      <c r="T30" s="42">
        <f t="shared" si="20"/>
        <v>33</v>
      </c>
      <c r="U30" s="42">
        <v>520</v>
      </c>
      <c r="V30" s="42">
        <v>20</v>
      </c>
      <c r="W30" s="42">
        <v>13</v>
      </c>
      <c r="X30" s="49">
        <v>-0.71841618674109853</v>
      </c>
    </row>
    <row r="31" spans="1:24" ht="18.75" customHeight="1" x14ac:dyDescent="0.15">
      <c r="A31" s="1" t="s">
        <v>7</v>
      </c>
      <c r="B31" s="43">
        <f t="shared" si="14"/>
        <v>-19</v>
      </c>
      <c r="C31" s="43">
        <v>-12</v>
      </c>
      <c r="D31" s="70">
        <f t="shared" si="2"/>
        <v>1.7142857142857144</v>
      </c>
      <c r="E31" s="43">
        <f t="shared" si="15"/>
        <v>-172</v>
      </c>
      <c r="F31" s="70">
        <f t="shared" si="3"/>
        <v>-1.1241830065359477</v>
      </c>
      <c r="G31" s="43">
        <f t="shared" si="16"/>
        <v>-10</v>
      </c>
      <c r="H31" s="43">
        <v>13</v>
      </c>
      <c r="I31" s="43">
        <v>107</v>
      </c>
      <c r="J31" s="43">
        <v>23</v>
      </c>
      <c r="K31" s="44">
        <v>230</v>
      </c>
      <c r="L31" s="50">
        <f t="shared" si="17"/>
        <v>-8.317331182038199</v>
      </c>
      <c r="M31" s="57">
        <v>10.81253053664966</v>
      </c>
      <c r="N31" s="57">
        <v>19.129861718687859</v>
      </c>
      <c r="O31" s="43">
        <f t="shared" si="18"/>
        <v>-9</v>
      </c>
      <c r="P31" s="43">
        <f t="shared" si="19"/>
        <v>19</v>
      </c>
      <c r="Q31" s="43">
        <v>323</v>
      </c>
      <c r="R31" s="43">
        <v>4</v>
      </c>
      <c r="S31" s="43">
        <v>15</v>
      </c>
      <c r="T31" s="43">
        <f t="shared" si="20"/>
        <v>28</v>
      </c>
      <c r="U31" s="43">
        <v>372</v>
      </c>
      <c r="V31" s="43">
        <v>13</v>
      </c>
      <c r="W31" s="43">
        <v>15</v>
      </c>
      <c r="X31" s="53">
        <v>-7.4855980638343809</v>
      </c>
    </row>
    <row r="32" spans="1:24" ht="18.75" customHeight="1" x14ac:dyDescent="0.15">
      <c r="A32" s="5" t="s">
        <v>6</v>
      </c>
      <c r="B32" s="40">
        <f t="shared" si="14"/>
        <v>3</v>
      </c>
      <c r="C32" s="40">
        <v>-3</v>
      </c>
      <c r="D32" s="68">
        <f t="shared" si="2"/>
        <v>-0.5</v>
      </c>
      <c r="E32" s="40">
        <f t="shared" si="15"/>
        <v>4</v>
      </c>
      <c r="F32" s="68">
        <f t="shared" si="3"/>
        <v>-4</v>
      </c>
      <c r="G32" s="40">
        <f t="shared" si="16"/>
        <v>1</v>
      </c>
      <c r="H32" s="40">
        <v>4</v>
      </c>
      <c r="I32" s="40">
        <v>42</v>
      </c>
      <c r="J32" s="40">
        <v>3</v>
      </c>
      <c r="K32" s="40">
        <v>36</v>
      </c>
      <c r="L32" s="48">
        <f t="shared" si="17"/>
        <v>3.3560123970731173</v>
      </c>
      <c r="M32" s="56">
        <v>13.424049588292469</v>
      </c>
      <c r="N32" s="56">
        <v>10.068037191219352</v>
      </c>
      <c r="O32" s="40">
        <f t="shared" si="18"/>
        <v>2</v>
      </c>
      <c r="P32" s="40">
        <f t="shared" si="19"/>
        <v>12</v>
      </c>
      <c r="Q32" s="41">
        <v>173</v>
      </c>
      <c r="R32" s="41">
        <v>1</v>
      </c>
      <c r="S32" s="41">
        <v>11</v>
      </c>
      <c r="T32" s="41">
        <f t="shared" si="20"/>
        <v>10</v>
      </c>
      <c r="U32" s="41">
        <v>175</v>
      </c>
      <c r="V32" s="41">
        <v>4</v>
      </c>
      <c r="W32" s="41">
        <v>6</v>
      </c>
      <c r="X32" s="52">
        <v>6.712024794146231</v>
      </c>
    </row>
    <row r="33" spans="1:24" ht="18.75" customHeight="1" x14ac:dyDescent="0.15">
      <c r="A33" s="3" t="s">
        <v>5</v>
      </c>
      <c r="B33" s="42">
        <f t="shared" si="14"/>
        <v>-23</v>
      </c>
      <c r="C33" s="42">
        <v>0</v>
      </c>
      <c r="D33" s="69">
        <f t="shared" si="2"/>
        <v>0</v>
      </c>
      <c r="E33" s="42">
        <f t="shared" si="15"/>
        <v>-169</v>
      </c>
      <c r="F33" s="69">
        <f t="shared" si="3"/>
        <v>-1.1575342465753424</v>
      </c>
      <c r="G33" s="42">
        <f t="shared" si="16"/>
        <v>-26</v>
      </c>
      <c r="H33" s="42">
        <v>2</v>
      </c>
      <c r="I33" s="42">
        <v>83</v>
      </c>
      <c r="J33" s="42">
        <v>28</v>
      </c>
      <c r="K33" s="42">
        <v>276</v>
      </c>
      <c r="L33" s="49">
        <f t="shared" si="17"/>
        <v>-19.664813705027793</v>
      </c>
      <c r="M33" s="58">
        <v>1.5126779773098302</v>
      </c>
      <c r="N33" s="58">
        <v>21.177491682337624</v>
      </c>
      <c r="O33" s="42">
        <f t="shared" si="18"/>
        <v>3</v>
      </c>
      <c r="P33" s="42">
        <f t="shared" si="19"/>
        <v>41</v>
      </c>
      <c r="Q33" s="42">
        <v>478</v>
      </c>
      <c r="R33" s="42">
        <v>25</v>
      </c>
      <c r="S33" s="42">
        <v>16</v>
      </c>
      <c r="T33" s="42">
        <f t="shared" si="20"/>
        <v>38</v>
      </c>
      <c r="U33" s="42">
        <v>454</v>
      </c>
      <c r="V33" s="42">
        <v>22</v>
      </c>
      <c r="W33" s="42">
        <v>16</v>
      </c>
      <c r="X33" s="49">
        <v>2.2690169659647488</v>
      </c>
    </row>
    <row r="34" spans="1:24" ht="18.75" customHeight="1" x14ac:dyDescent="0.15">
      <c r="A34" s="3" t="s">
        <v>4</v>
      </c>
      <c r="B34" s="42">
        <f t="shared" si="14"/>
        <v>-13</v>
      </c>
      <c r="C34" s="42">
        <v>-5</v>
      </c>
      <c r="D34" s="69">
        <f t="shared" si="2"/>
        <v>0.625</v>
      </c>
      <c r="E34" s="42">
        <f t="shared" si="15"/>
        <v>-152</v>
      </c>
      <c r="F34" s="69">
        <f t="shared" si="3"/>
        <v>-1.0935251798561152</v>
      </c>
      <c r="G34" s="42">
        <f t="shared" si="16"/>
        <v>-15</v>
      </c>
      <c r="H34" s="42">
        <v>1</v>
      </c>
      <c r="I34" s="42">
        <v>46</v>
      </c>
      <c r="J34" s="42">
        <v>16</v>
      </c>
      <c r="K34" s="42">
        <v>169</v>
      </c>
      <c r="L34" s="49">
        <f t="shared" si="17"/>
        <v>-16.994220726758314</v>
      </c>
      <c r="M34" s="58">
        <v>1.1329480484505543</v>
      </c>
      <c r="N34" s="58">
        <v>18.127168775208869</v>
      </c>
      <c r="O34" s="42">
        <f>P34-T34</f>
        <v>2</v>
      </c>
      <c r="P34" s="42">
        <f t="shared" si="19"/>
        <v>19</v>
      </c>
      <c r="Q34" s="42">
        <v>263</v>
      </c>
      <c r="R34" s="42">
        <v>14</v>
      </c>
      <c r="S34" s="42">
        <v>5</v>
      </c>
      <c r="T34" s="42">
        <f t="shared" si="20"/>
        <v>17</v>
      </c>
      <c r="U34" s="42">
        <v>292</v>
      </c>
      <c r="V34" s="42">
        <v>6</v>
      </c>
      <c r="W34" s="42">
        <v>11</v>
      </c>
      <c r="X34" s="49">
        <v>2.2658960969011126</v>
      </c>
    </row>
    <row r="35" spans="1:24" ht="18.75" customHeight="1" x14ac:dyDescent="0.15">
      <c r="A35" s="1" t="s">
        <v>3</v>
      </c>
      <c r="B35" s="43">
        <f t="shared" si="14"/>
        <v>-1</v>
      </c>
      <c r="C35" s="43">
        <v>29</v>
      </c>
      <c r="D35" s="70">
        <f t="shared" si="2"/>
        <v>-0.96666666666666667</v>
      </c>
      <c r="E35" s="43">
        <f t="shared" si="15"/>
        <v>-97</v>
      </c>
      <c r="F35" s="70">
        <f t="shared" si="3"/>
        <v>-1.0104166666666667</v>
      </c>
      <c r="G35" s="43">
        <f t="shared" si="16"/>
        <v>-5</v>
      </c>
      <c r="H35" s="43">
        <v>10</v>
      </c>
      <c r="I35" s="43">
        <v>71</v>
      </c>
      <c r="J35" s="43">
        <v>15</v>
      </c>
      <c r="K35" s="44">
        <v>168</v>
      </c>
      <c r="L35" s="50">
        <f t="shared" si="17"/>
        <v>-5.5633077056371771</v>
      </c>
      <c r="M35" s="57">
        <v>11.126615411274363</v>
      </c>
      <c r="N35" s="57">
        <v>16.68992311691154</v>
      </c>
      <c r="O35" s="44">
        <f t="shared" si="18"/>
        <v>4</v>
      </c>
      <c r="P35" s="44">
        <f t="shared" si="19"/>
        <v>15</v>
      </c>
      <c r="Q35" s="47">
        <v>322</v>
      </c>
      <c r="R35" s="47">
        <v>3</v>
      </c>
      <c r="S35" s="47">
        <v>12</v>
      </c>
      <c r="T35" s="47">
        <f t="shared" si="20"/>
        <v>11</v>
      </c>
      <c r="U35" s="47">
        <v>322</v>
      </c>
      <c r="V35" s="47">
        <v>3</v>
      </c>
      <c r="W35" s="47">
        <v>8</v>
      </c>
      <c r="X35" s="54">
        <v>4.4506461645097417</v>
      </c>
    </row>
    <row r="36" spans="1:24" ht="18.75" customHeight="1" x14ac:dyDescent="0.15">
      <c r="A36" s="5" t="s">
        <v>2</v>
      </c>
      <c r="B36" s="40">
        <f t="shared" si="14"/>
        <v>-8</v>
      </c>
      <c r="C36" s="40">
        <v>-1</v>
      </c>
      <c r="D36" s="68">
        <f t="shared" si="2"/>
        <v>0.14285714285714279</v>
      </c>
      <c r="E36" s="40">
        <f t="shared" si="15"/>
        <v>-111</v>
      </c>
      <c r="F36" s="68">
        <f t="shared" si="3"/>
        <v>-1.0776699029126213</v>
      </c>
      <c r="G36" s="40">
        <f t="shared" si="16"/>
        <v>-6</v>
      </c>
      <c r="H36" s="40">
        <v>0</v>
      </c>
      <c r="I36" s="40">
        <v>20</v>
      </c>
      <c r="J36" s="40">
        <v>6</v>
      </c>
      <c r="K36" s="40">
        <v>117</v>
      </c>
      <c r="L36" s="48">
        <f t="shared" si="17"/>
        <v>-17.03672671414607</v>
      </c>
      <c r="M36" s="56">
        <v>0</v>
      </c>
      <c r="N36" s="56">
        <v>17.03672671414607</v>
      </c>
      <c r="O36" s="40">
        <f t="shared" si="18"/>
        <v>-2</v>
      </c>
      <c r="P36" s="40">
        <f t="shared" si="19"/>
        <v>4</v>
      </c>
      <c r="Q36" s="40">
        <v>111</v>
      </c>
      <c r="R36" s="40">
        <v>3</v>
      </c>
      <c r="S36" s="40">
        <v>1</v>
      </c>
      <c r="T36" s="40">
        <f t="shared" si="20"/>
        <v>6</v>
      </c>
      <c r="U36" s="40">
        <v>125</v>
      </c>
      <c r="V36" s="40">
        <v>5</v>
      </c>
      <c r="W36" s="40">
        <v>1</v>
      </c>
      <c r="X36" s="48">
        <v>-5.6789089047153567</v>
      </c>
    </row>
    <row r="37" spans="1:24" ht="18.75" customHeight="1" x14ac:dyDescent="0.15">
      <c r="A37" s="3" t="s">
        <v>1</v>
      </c>
      <c r="B37" s="42">
        <f t="shared" si="14"/>
        <v>-3</v>
      </c>
      <c r="C37" s="42">
        <v>13</v>
      </c>
      <c r="D37" s="69">
        <f t="shared" si="2"/>
        <v>-0.8125</v>
      </c>
      <c r="E37" s="42">
        <f t="shared" si="15"/>
        <v>-104</v>
      </c>
      <c r="F37" s="69">
        <f t="shared" si="3"/>
        <v>-1.0297029702970297</v>
      </c>
      <c r="G37" s="42">
        <f t="shared" si="16"/>
        <v>-2</v>
      </c>
      <c r="H37" s="42">
        <v>0</v>
      </c>
      <c r="I37" s="42">
        <v>8</v>
      </c>
      <c r="J37" s="42">
        <v>2</v>
      </c>
      <c r="K37" s="42">
        <v>74</v>
      </c>
      <c r="L37" s="49">
        <f t="shared" si="17"/>
        <v>-8.2046223856172524</v>
      </c>
      <c r="M37" s="58">
        <v>0</v>
      </c>
      <c r="N37" s="58">
        <v>8.2046223856172524</v>
      </c>
      <c r="O37" s="42">
        <f>P37-T37</f>
        <v>-1</v>
      </c>
      <c r="P37" s="41">
        <f t="shared" si="19"/>
        <v>2</v>
      </c>
      <c r="Q37" s="42">
        <v>84</v>
      </c>
      <c r="R37" s="42">
        <v>2</v>
      </c>
      <c r="S37" s="42">
        <v>0</v>
      </c>
      <c r="T37" s="42">
        <f t="shared" si="20"/>
        <v>3</v>
      </c>
      <c r="U37" s="42">
        <v>122</v>
      </c>
      <c r="V37" s="42">
        <v>1</v>
      </c>
      <c r="W37" s="42">
        <v>2</v>
      </c>
      <c r="X37" s="49">
        <v>-4.1023111928086262</v>
      </c>
    </row>
    <row r="38" spans="1:24" ht="18.75" customHeight="1" x14ac:dyDescent="0.15">
      <c r="A38" s="1" t="s">
        <v>0</v>
      </c>
      <c r="B38" s="43">
        <f t="shared" si="14"/>
        <v>-13</v>
      </c>
      <c r="C38" s="43">
        <v>0</v>
      </c>
      <c r="D38" s="70">
        <f t="shared" si="2"/>
        <v>0</v>
      </c>
      <c r="E38" s="43">
        <f t="shared" si="15"/>
        <v>-98</v>
      </c>
      <c r="F38" s="70">
        <f t="shared" si="3"/>
        <v>-1.1529411764705881</v>
      </c>
      <c r="G38" s="43">
        <f t="shared" si="16"/>
        <v>-4</v>
      </c>
      <c r="H38" s="43">
        <v>1</v>
      </c>
      <c r="I38" s="43">
        <v>9</v>
      </c>
      <c r="J38" s="43">
        <v>5</v>
      </c>
      <c r="K38" s="44">
        <v>61</v>
      </c>
      <c r="L38" s="50">
        <f t="shared" si="17"/>
        <v>-17.641317314760144</v>
      </c>
      <c r="M38" s="57">
        <v>4.410329328690036</v>
      </c>
      <c r="N38" s="57">
        <v>22.05164664345018</v>
      </c>
      <c r="O38" s="44">
        <f t="shared" si="18"/>
        <v>-9</v>
      </c>
      <c r="P38" s="43">
        <f t="shared" si="19"/>
        <v>0</v>
      </c>
      <c r="Q38" s="43">
        <v>57</v>
      </c>
      <c r="R38" s="43">
        <v>0</v>
      </c>
      <c r="S38" s="43">
        <v>0</v>
      </c>
      <c r="T38" s="43">
        <f t="shared" si="20"/>
        <v>9</v>
      </c>
      <c r="U38" s="43">
        <v>103</v>
      </c>
      <c r="V38" s="43">
        <v>2</v>
      </c>
      <c r="W38" s="43">
        <v>7</v>
      </c>
      <c r="X38" s="53">
        <v>-39.692963958210321</v>
      </c>
    </row>
    <row r="39" spans="1:24" x14ac:dyDescent="0.15">
      <c r="A39" s="60" t="s">
        <v>59</v>
      </c>
      <c r="F39" s="72"/>
    </row>
    <row r="40" spans="1:24" x14ac:dyDescent="0.15">
      <c r="A40" s="60" t="s">
        <v>60</v>
      </c>
    </row>
    <row r="41" spans="1:24" x14ac:dyDescent="0.15">
      <c r="A41" s="60" t="s">
        <v>61</v>
      </c>
    </row>
  </sheetData>
  <mergeCells count="19">
    <mergeCell ref="L7:L8"/>
    <mergeCell ref="T6:W6"/>
    <mergeCell ref="X7:X8"/>
    <mergeCell ref="A5:A8"/>
    <mergeCell ref="C6:C8"/>
    <mergeCell ref="P6:S6"/>
    <mergeCell ref="V7:V8"/>
    <mergeCell ref="F6:F8"/>
    <mergeCell ref="R7:R8"/>
    <mergeCell ref="O5:X5"/>
    <mergeCell ref="D6:D8"/>
    <mergeCell ref="E6:E8"/>
    <mergeCell ref="U7:U8"/>
    <mergeCell ref="B5:F5"/>
    <mergeCell ref="L6:N6"/>
    <mergeCell ref="G5:N5"/>
    <mergeCell ref="I6:I8"/>
    <mergeCell ref="K6:K8"/>
    <mergeCell ref="Q7:Q8"/>
  </mergeCells>
  <phoneticPr fontId="1"/>
  <pageMargins left="0.70866141732283472" right="0.70866141732283472" top="0.74803149606299213" bottom="0.74803149606299213" header="0.31496062992125984" footer="0.31496062992125984"/>
  <pageSetup paperSize="9" scale="73" orientation="landscape" r:id="rId1"/>
  <rowBreaks count="2" manualBreakCount="2">
    <brk id="31" max="16383" man="1"/>
    <brk id="39" max="16383" man="1"/>
  </rowBreaks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52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H9" si="0">B10+B11</f>
        <v>-216</v>
      </c>
      <c r="C9" s="34">
        <f t="shared" si="0"/>
        <v>-66</v>
      </c>
      <c r="D9" s="34">
        <f t="shared" si="0"/>
        <v>-2204</v>
      </c>
      <c r="E9" s="34">
        <f t="shared" si="0"/>
        <v>-232</v>
      </c>
      <c r="F9" s="34">
        <f t="shared" si="0"/>
        <v>164</v>
      </c>
      <c r="G9" s="34">
        <f t="shared" si="0"/>
        <v>2052</v>
      </c>
      <c r="H9" s="34">
        <f t="shared" si="0"/>
        <v>396</v>
      </c>
      <c r="I9" s="34">
        <f>I10+I11</f>
        <v>3656</v>
      </c>
      <c r="J9" s="51">
        <f>K9-L9</f>
        <v>-10.331847574585638</v>
      </c>
      <c r="K9" s="51">
        <v>7.3035474234139874</v>
      </c>
      <c r="L9" s="51">
        <v>17.635394997999626</v>
      </c>
      <c r="M9" s="34">
        <f t="shared" ref="M9:U9" si="1">M10+M11</f>
        <v>16</v>
      </c>
      <c r="N9" s="34">
        <f t="shared" si="1"/>
        <v>485</v>
      </c>
      <c r="O9" s="34">
        <f t="shared" si="1"/>
        <v>8487</v>
      </c>
      <c r="P9" s="34">
        <f t="shared" si="1"/>
        <v>315</v>
      </c>
      <c r="Q9" s="34">
        <f t="shared" si="1"/>
        <v>170</v>
      </c>
      <c r="R9" s="34">
        <f>R10+R11</f>
        <v>469</v>
      </c>
      <c r="S9" s="34">
        <f t="shared" si="1"/>
        <v>9087</v>
      </c>
      <c r="T9" s="34">
        <f t="shared" si="1"/>
        <v>299</v>
      </c>
      <c r="U9" s="34">
        <f t="shared" si="1"/>
        <v>170</v>
      </c>
      <c r="V9" s="51">
        <v>0.71254121204038867</v>
      </c>
    </row>
    <row r="10" spans="1:22" ht="15" customHeight="1" x14ac:dyDescent="0.15">
      <c r="A10" s="6" t="s">
        <v>28</v>
      </c>
      <c r="B10" s="35">
        <f t="shared" ref="B10:I10" si="2">B20+B21+B22+B23</f>
        <v>-116</v>
      </c>
      <c r="C10" s="35">
        <f t="shared" si="2"/>
        <v>-51</v>
      </c>
      <c r="D10" s="35">
        <f t="shared" si="2"/>
        <v>-1215</v>
      </c>
      <c r="E10" s="35">
        <f t="shared" si="2"/>
        <v>-157</v>
      </c>
      <c r="F10" s="35">
        <f t="shared" si="2"/>
        <v>129</v>
      </c>
      <c r="G10" s="35">
        <f t="shared" si="2"/>
        <v>1627</v>
      </c>
      <c r="H10" s="35">
        <f t="shared" si="2"/>
        <v>286</v>
      </c>
      <c r="I10" s="35">
        <f t="shared" si="2"/>
        <v>2484</v>
      </c>
      <c r="J10" s="48">
        <f t="shared" ref="J10:J38" si="3">K10-L10</f>
        <v>-9.2946938139058748</v>
      </c>
      <c r="K10" s="48">
        <v>7.6370414139736145</v>
      </c>
      <c r="L10" s="48">
        <v>16.931735227879489</v>
      </c>
      <c r="M10" s="35">
        <f t="shared" ref="M10:U10" si="4">M20+M21+M22+M23</f>
        <v>41</v>
      </c>
      <c r="N10" s="35">
        <f t="shared" si="4"/>
        <v>372</v>
      </c>
      <c r="O10" s="35">
        <f t="shared" si="4"/>
        <v>6632</v>
      </c>
      <c r="P10" s="35">
        <f t="shared" si="4"/>
        <v>255</v>
      </c>
      <c r="Q10" s="35">
        <f t="shared" si="4"/>
        <v>117</v>
      </c>
      <c r="R10" s="35">
        <f t="shared" si="4"/>
        <v>331</v>
      </c>
      <c r="S10" s="35">
        <f t="shared" si="4"/>
        <v>6990</v>
      </c>
      <c r="T10" s="35">
        <f t="shared" si="4"/>
        <v>233</v>
      </c>
      <c r="U10" s="35">
        <f t="shared" si="4"/>
        <v>98</v>
      </c>
      <c r="V10" s="48">
        <v>2.4272767284722363</v>
      </c>
    </row>
    <row r="11" spans="1:22" ht="15" customHeight="1" x14ac:dyDescent="0.15">
      <c r="A11" s="2" t="s">
        <v>27</v>
      </c>
      <c r="B11" s="36">
        <f t="shared" ref="B11:I11" si="5">B12+B13+B14+B15+B16</f>
        <v>-100</v>
      </c>
      <c r="C11" s="36">
        <f t="shared" si="5"/>
        <v>-15</v>
      </c>
      <c r="D11" s="36">
        <f t="shared" si="5"/>
        <v>-989</v>
      </c>
      <c r="E11" s="36">
        <f t="shared" si="5"/>
        <v>-75</v>
      </c>
      <c r="F11" s="36">
        <f t="shared" si="5"/>
        <v>35</v>
      </c>
      <c r="G11" s="36">
        <f t="shared" si="5"/>
        <v>425</v>
      </c>
      <c r="H11" s="36">
        <f t="shared" si="5"/>
        <v>110</v>
      </c>
      <c r="I11" s="36">
        <f t="shared" si="5"/>
        <v>1172</v>
      </c>
      <c r="J11" s="53">
        <f t="shared" si="3"/>
        <v>-13.480762289224966</v>
      </c>
      <c r="K11" s="53">
        <v>6.2910224016383181</v>
      </c>
      <c r="L11" s="53">
        <v>19.771784690863285</v>
      </c>
      <c r="M11" s="36">
        <f t="shared" ref="M11:U11" si="6">M12+M13+M14+M15+M16</f>
        <v>-25</v>
      </c>
      <c r="N11" s="36">
        <f t="shared" si="6"/>
        <v>113</v>
      </c>
      <c r="O11" s="36">
        <f t="shared" si="6"/>
        <v>1855</v>
      </c>
      <c r="P11" s="36">
        <f t="shared" si="6"/>
        <v>60</v>
      </c>
      <c r="Q11" s="36">
        <f t="shared" si="6"/>
        <v>53</v>
      </c>
      <c r="R11" s="36">
        <f t="shared" si="6"/>
        <v>138</v>
      </c>
      <c r="S11" s="36">
        <f t="shared" si="6"/>
        <v>2097</v>
      </c>
      <c r="T11" s="36">
        <f t="shared" si="6"/>
        <v>66</v>
      </c>
      <c r="U11" s="36">
        <f t="shared" si="6"/>
        <v>72</v>
      </c>
      <c r="V11" s="53">
        <v>-4.4935874297416554</v>
      </c>
    </row>
    <row r="12" spans="1:22" ht="15" customHeight="1" x14ac:dyDescent="0.15">
      <c r="A12" s="6" t="s">
        <v>26</v>
      </c>
      <c r="B12" s="35">
        <f t="shared" ref="B12:I12" si="7">B24</f>
        <v>-6</v>
      </c>
      <c r="C12" s="35">
        <f t="shared" si="7"/>
        <v>-4</v>
      </c>
      <c r="D12" s="35">
        <f t="shared" si="7"/>
        <v>-72</v>
      </c>
      <c r="E12" s="35">
        <f t="shared" si="7"/>
        <v>-4</v>
      </c>
      <c r="F12" s="35">
        <f t="shared" si="7"/>
        <v>3</v>
      </c>
      <c r="G12" s="35">
        <f t="shared" si="7"/>
        <v>31</v>
      </c>
      <c r="H12" s="35">
        <f t="shared" si="7"/>
        <v>7</v>
      </c>
      <c r="I12" s="35">
        <f t="shared" si="7"/>
        <v>90</v>
      </c>
      <c r="J12" s="48">
        <f t="shared" si="3"/>
        <v>-9.1028925311512907</v>
      </c>
      <c r="K12" s="48">
        <v>6.8271693983634689</v>
      </c>
      <c r="L12" s="48">
        <v>15.930061929514759</v>
      </c>
      <c r="M12" s="35">
        <f t="shared" ref="M12:U12" si="8">M24</f>
        <v>-2</v>
      </c>
      <c r="N12" s="35">
        <f t="shared" si="8"/>
        <v>7</v>
      </c>
      <c r="O12" s="35">
        <f t="shared" si="8"/>
        <v>146</v>
      </c>
      <c r="P12" s="35">
        <f t="shared" si="8"/>
        <v>6</v>
      </c>
      <c r="Q12" s="35">
        <f t="shared" si="8"/>
        <v>1</v>
      </c>
      <c r="R12" s="35">
        <f t="shared" si="8"/>
        <v>9</v>
      </c>
      <c r="S12" s="35">
        <f t="shared" si="8"/>
        <v>159</v>
      </c>
      <c r="T12" s="35">
        <f t="shared" si="8"/>
        <v>4</v>
      </c>
      <c r="U12" s="35">
        <f t="shared" si="8"/>
        <v>5</v>
      </c>
      <c r="V12" s="48">
        <v>-4.5514462655756507</v>
      </c>
    </row>
    <row r="13" spans="1:22" ht="15" customHeight="1" x14ac:dyDescent="0.15">
      <c r="A13" s="4" t="s">
        <v>25</v>
      </c>
      <c r="B13" s="37">
        <f t="shared" ref="B13:I13" si="9">B25+B26+B27</f>
        <v>-16</v>
      </c>
      <c r="C13" s="37">
        <f t="shared" si="9"/>
        <v>9</v>
      </c>
      <c r="D13" s="37">
        <f t="shared" si="9"/>
        <v>-267</v>
      </c>
      <c r="E13" s="37">
        <f t="shared" si="9"/>
        <v>-15</v>
      </c>
      <c r="F13" s="37">
        <f t="shared" si="9"/>
        <v>6</v>
      </c>
      <c r="G13" s="37">
        <f t="shared" si="9"/>
        <v>55</v>
      </c>
      <c r="H13" s="37">
        <f t="shared" si="9"/>
        <v>21</v>
      </c>
      <c r="I13" s="37">
        <f t="shared" si="9"/>
        <v>230</v>
      </c>
      <c r="J13" s="49">
        <f t="shared" si="3"/>
        <v>-14.812376563528634</v>
      </c>
      <c r="K13" s="49">
        <v>5.924950625411455</v>
      </c>
      <c r="L13" s="49">
        <v>20.737327188940089</v>
      </c>
      <c r="M13" s="37">
        <f t="shared" ref="M13:U13" si="10">M25+M26+M27</f>
        <v>-1</v>
      </c>
      <c r="N13" s="37">
        <f t="shared" si="10"/>
        <v>17</v>
      </c>
      <c r="O13" s="37">
        <f t="shared" si="10"/>
        <v>305</v>
      </c>
      <c r="P13" s="37">
        <f t="shared" si="10"/>
        <v>8</v>
      </c>
      <c r="Q13" s="37">
        <f t="shared" si="10"/>
        <v>9</v>
      </c>
      <c r="R13" s="37">
        <f t="shared" si="10"/>
        <v>18</v>
      </c>
      <c r="S13" s="37">
        <f t="shared" si="10"/>
        <v>397</v>
      </c>
      <c r="T13" s="37">
        <f t="shared" si="10"/>
        <v>9</v>
      </c>
      <c r="U13" s="37">
        <f t="shared" si="10"/>
        <v>9</v>
      </c>
      <c r="V13" s="49">
        <v>-0.98749177090191509</v>
      </c>
    </row>
    <row r="14" spans="1:22" ht="15" customHeight="1" x14ac:dyDescent="0.15">
      <c r="A14" s="4" t="s">
        <v>24</v>
      </c>
      <c r="B14" s="37">
        <f t="shared" ref="B14:I14" si="11">B28+B29+B30+B31</f>
        <v>-47</v>
      </c>
      <c r="C14" s="37">
        <f t="shared" si="11"/>
        <v>-30</v>
      </c>
      <c r="D14" s="37">
        <f t="shared" si="11"/>
        <v>-336</v>
      </c>
      <c r="E14" s="37">
        <f t="shared" si="11"/>
        <v>-25</v>
      </c>
      <c r="F14" s="37">
        <f t="shared" si="11"/>
        <v>19</v>
      </c>
      <c r="G14" s="37">
        <f t="shared" si="11"/>
        <v>198</v>
      </c>
      <c r="H14" s="37">
        <f t="shared" si="11"/>
        <v>44</v>
      </c>
      <c r="I14" s="37">
        <f t="shared" si="11"/>
        <v>424</v>
      </c>
      <c r="J14" s="49">
        <f t="shared" si="3"/>
        <v>-11.809285841505188</v>
      </c>
      <c r="K14" s="49">
        <v>8.9750572395439416</v>
      </c>
      <c r="L14" s="49">
        <v>20.78434308104913</v>
      </c>
      <c r="M14" s="37">
        <f t="shared" ref="M14:U14" si="12">M28+M29+M30+M31</f>
        <v>-22</v>
      </c>
      <c r="N14" s="37">
        <f t="shared" si="12"/>
        <v>33</v>
      </c>
      <c r="O14" s="37">
        <f t="shared" si="12"/>
        <v>648</v>
      </c>
      <c r="P14" s="37">
        <f t="shared" si="12"/>
        <v>12</v>
      </c>
      <c r="Q14" s="37">
        <f t="shared" si="12"/>
        <v>21</v>
      </c>
      <c r="R14" s="37">
        <f t="shared" si="12"/>
        <v>55</v>
      </c>
      <c r="S14" s="37">
        <f t="shared" si="12"/>
        <v>758</v>
      </c>
      <c r="T14" s="37">
        <f t="shared" si="12"/>
        <v>28</v>
      </c>
      <c r="U14" s="37">
        <f t="shared" si="12"/>
        <v>27</v>
      </c>
      <c r="V14" s="49">
        <v>-10.392171540524567</v>
      </c>
    </row>
    <row r="15" spans="1:22" ht="15" customHeight="1" x14ac:dyDescent="0.15">
      <c r="A15" s="4" t="s">
        <v>23</v>
      </c>
      <c r="B15" s="37">
        <f t="shared" ref="B15:I15" si="13">B32+B33+B34+B35</f>
        <v>-18</v>
      </c>
      <c r="C15" s="37">
        <f t="shared" si="13"/>
        <v>2</v>
      </c>
      <c r="D15" s="37">
        <f t="shared" si="13"/>
        <v>-165</v>
      </c>
      <c r="E15" s="37">
        <f t="shared" si="13"/>
        <v>-26</v>
      </c>
      <c r="F15" s="37">
        <f t="shared" si="13"/>
        <v>7</v>
      </c>
      <c r="G15" s="37">
        <f t="shared" si="13"/>
        <v>125</v>
      </c>
      <c r="H15" s="37">
        <f t="shared" si="13"/>
        <v>33</v>
      </c>
      <c r="I15" s="37">
        <f t="shared" si="13"/>
        <v>307</v>
      </c>
      <c r="J15" s="49">
        <f t="shared" si="3"/>
        <v>-16.128184833472595</v>
      </c>
      <c r="K15" s="49">
        <v>4.3422036090118512</v>
      </c>
      <c r="L15" s="49">
        <v>20.470388442484445</v>
      </c>
      <c r="M15" s="37">
        <f t="shared" ref="M15:U15" si="14">M32+M33+M34+M35</f>
        <v>8</v>
      </c>
      <c r="N15" s="37">
        <f t="shared" si="14"/>
        <v>54</v>
      </c>
      <c r="O15" s="37">
        <f t="shared" si="14"/>
        <v>622</v>
      </c>
      <c r="P15" s="37">
        <f t="shared" si="14"/>
        <v>32</v>
      </c>
      <c r="Q15" s="37">
        <f t="shared" si="14"/>
        <v>22</v>
      </c>
      <c r="R15" s="37">
        <f t="shared" si="14"/>
        <v>46</v>
      </c>
      <c r="S15" s="37">
        <f t="shared" si="14"/>
        <v>605</v>
      </c>
      <c r="T15" s="37">
        <f t="shared" si="14"/>
        <v>21</v>
      </c>
      <c r="U15" s="37">
        <f t="shared" si="14"/>
        <v>25</v>
      </c>
      <c r="V15" s="49">
        <v>4.9625184102992534</v>
      </c>
    </row>
    <row r="16" spans="1:22" ht="15" customHeight="1" x14ac:dyDescent="0.15">
      <c r="A16" s="2" t="s">
        <v>22</v>
      </c>
      <c r="B16" s="36">
        <f t="shared" ref="B16:I16" si="15">B36+B37+B38</f>
        <v>-13</v>
      </c>
      <c r="C16" s="36">
        <f t="shared" si="15"/>
        <v>8</v>
      </c>
      <c r="D16" s="36">
        <f t="shared" si="15"/>
        <v>-149</v>
      </c>
      <c r="E16" s="36">
        <f t="shared" si="15"/>
        <v>-5</v>
      </c>
      <c r="F16" s="36">
        <f t="shared" si="15"/>
        <v>0</v>
      </c>
      <c r="G16" s="36">
        <f t="shared" si="15"/>
        <v>16</v>
      </c>
      <c r="H16" s="36">
        <f t="shared" si="15"/>
        <v>5</v>
      </c>
      <c r="I16" s="36">
        <f t="shared" si="15"/>
        <v>121</v>
      </c>
      <c r="J16" s="53">
        <f t="shared" si="3"/>
        <v>-13.077593722755012</v>
      </c>
      <c r="K16" s="53">
        <v>0</v>
      </c>
      <c r="L16" s="53">
        <v>13.077593722755012</v>
      </c>
      <c r="M16" s="36">
        <f t="shared" ref="M16:U16" si="16">M36+M37+M38</f>
        <v>-8</v>
      </c>
      <c r="N16" s="36">
        <f t="shared" si="16"/>
        <v>2</v>
      </c>
      <c r="O16" s="36">
        <f t="shared" si="16"/>
        <v>134</v>
      </c>
      <c r="P16" s="36">
        <f t="shared" si="16"/>
        <v>2</v>
      </c>
      <c r="Q16" s="36">
        <f t="shared" si="16"/>
        <v>0</v>
      </c>
      <c r="R16" s="36">
        <f t="shared" si="16"/>
        <v>10</v>
      </c>
      <c r="S16" s="36">
        <f t="shared" si="16"/>
        <v>178</v>
      </c>
      <c r="T16" s="36">
        <f t="shared" si="16"/>
        <v>4</v>
      </c>
      <c r="U16" s="36">
        <f t="shared" si="16"/>
        <v>6</v>
      </c>
      <c r="V16" s="53">
        <v>-20.924149956408016</v>
      </c>
    </row>
    <row r="17" spans="1:22" ht="15" customHeight="1" x14ac:dyDescent="0.15">
      <c r="A17" s="6" t="s">
        <v>21</v>
      </c>
      <c r="B17" s="35">
        <f t="shared" ref="B17:I17" si="17">B12+B13+B20</f>
        <v>-41</v>
      </c>
      <c r="C17" s="35">
        <f t="shared" si="17"/>
        <v>14</v>
      </c>
      <c r="D17" s="35">
        <f t="shared" si="17"/>
        <v>-913</v>
      </c>
      <c r="E17" s="35">
        <f t="shared" si="17"/>
        <v>-80</v>
      </c>
      <c r="F17" s="35">
        <f t="shared" si="17"/>
        <v>65</v>
      </c>
      <c r="G17" s="35">
        <f t="shared" si="17"/>
        <v>767</v>
      </c>
      <c r="H17" s="35">
        <f t="shared" si="17"/>
        <v>145</v>
      </c>
      <c r="I17" s="35">
        <f t="shared" si="17"/>
        <v>1415</v>
      </c>
      <c r="J17" s="48">
        <f t="shared" si="3"/>
        <v>-8.6789011112135377</v>
      </c>
      <c r="K17" s="48">
        <v>7.0516071528609983</v>
      </c>
      <c r="L17" s="48">
        <v>15.730508264074537</v>
      </c>
      <c r="M17" s="35">
        <f t="shared" ref="M17:U17" si="18">M12+M13+M20</f>
        <v>39</v>
      </c>
      <c r="N17" s="35">
        <f t="shared" si="18"/>
        <v>155</v>
      </c>
      <c r="O17" s="35">
        <f t="shared" si="18"/>
        <v>2989</v>
      </c>
      <c r="P17" s="35">
        <f t="shared" si="18"/>
        <v>112</v>
      </c>
      <c r="Q17" s="35">
        <f t="shared" si="18"/>
        <v>43</v>
      </c>
      <c r="R17" s="35">
        <f t="shared" si="18"/>
        <v>116</v>
      </c>
      <c r="S17" s="35">
        <f t="shared" si="18"/>
        <v>3254</v>
      </c>
      <c r="T17" s="35">
        <f t="shared" si="18"/>
        <v>83</v>
      </c>
      <c r="U17" s="35">
        <f t="shared" si="18"/>
        <v>33</v>
      </c>
      <c r="V17" s="48">
        <v>4.2309642917165977</v>
      </c>
    </row>
    <row r="18" spans="1:22" ht="15" customHeight="1" x14ac:dyDescent="0.15">
      <c r="A18" s="4" t="s">
        <v>20</v>
      </c>
      <c r="B18" s="37">
        <f t="shared" ref="B18:I18" si="19">B14+B22</f>
        <v>-88</v>
      </c>
      <c r="C18" s="37">
        <f t="shared" si="19"/>
        <v>-52</v>
      </c>
      <c r="D18" s="37">
        <f t="shared" si="19"/>
        <v>-569</v>
      </c>
      <c r="E18" s="37">
        <f t="shared" si="19"/>
        <v>-54</v>
      </c>
      <c r="F18" s="37">
        <f t="shared" si="19"/>
        <v>32</v>
      </c>
      <c r="G18" s="37">
        <f t="shared" si="19"/>
        <v>385</v>
      </c>
      <c r="H18" s="37">
        <f t="shared" si="19"/>
        <v>86</v>
      </c>
      <c r="I18" s="37">
        <f t="shared" si="19"/>
        <v>756</v>
      </c>
      <c r="J18" s="49">
        <f t="shared" si="3"/>
        <v>-13.550443934044086</v>
      </c>
      <c r="K18" s="49">
        <v>8.0298927016557542</v>
      </c>
      <c r="L18" s="49">
        <v>21.58033663569984</v>
      </c>
      <c r="M18" s="37">
        <f t="shared" ref="M18:U18" si="20">M14+M22</f>
        <v>-34</v>
      </c>
      <c r="N18" s="37">
        <f t="shared" si="20"/>
        <v>73</v>
      </c>
      <c r="O18" s="37">
        <f t="shared" si="20"/>
        <v>1315</v>
      </c>
      <c r="P18" s="37">
        <f t="shared" si="20"/>
        <v>31</v>
      </c>
      <c r="Q18" s="37">
        <f t="shared" si="20"/>
        <v>42</v>
      </c>
      <c r="R18" s="37">
        <f t="shared" si="20"/>
        <v>107</v>
      </c>
      <c r="S18" s="37">
        <f t="shared" si="20"/>
        <v>1513</v>
      </c>
      <c r="T18" s="37">
        <f t="shared" si="20"/>
        <v>60</v>
      </c>
      <c r="U18" s="37">
        <f t="shared" si="20"/>
        <v>47</v>
      </c>
      <c r="V18" s="49">
        <v>-8.5317609955092379</v>
      </c>
    </row>
    <row r="19" spans="1:22" ht="15" customHeight="1" x14ac:dyDescent="0.15">
      <c r="A19" s="2" t="s">
        <v>19</v>
      </c>
      <c r="B19" s="36">
        <f t="shared" ref="B19:I19" si="21">B15+B16+B21+B23</f>
        <v>-87</v>
      </c>
      <c r="C19" s="36">
        <f t="shared" si="21"/>
        <v>-28</v>
      </c>
      <c r="D19" s="36">
        <f t="shared" si="21"/>
        <v>-722</v>
      </c>
      <c r="E19" s="36">
        <f t="shared" si="21"/>
        <v>-98</v>
      </c>
      <c r="F19" s="36">
        <f t="shared" si="21"/>
        <v>67</v>
      </c>
      <c r="G19" s="36">
        <f t="shared" si="21"/>
        <v>900</v>
      </c>
      <c r="H19" s="36">
        <f t="shared" si="21"/>
        <v>165</v>
      </c>
      <c r="I19" s="36">
        <f t="shared" si="21"/>
        <v>1485</v>
      </c>
      <c r="J19" s="53">
        <f t="shared" si="3"/>
        <v>-10.592332519151869</v>
      </c>
      <c r="K19" s="53">
        <v>7.2416967222772985</v>
      </c>
      <c r="L19" s="53">
        <v>17.834029241429167</v>
      </c>
      <c r="M19" s="36">
        <f t="shared" ref="M19:U19" si="22">M15+M16+M21+M23</f>
        <v>11</v>
      </c>
      <c r="N19" s="36">
        <f t="shared" si="22"/>
        <v>257</v>
      </c>
      <c r="O19" s="36">
        <f t="shared" si="22"/>
        <v>4183</v>
      </c>
      <c r="P19" s="36">
        <f t="shared" si="22"/>
        <v>172</v>
      </c>
      <c r="Q19" s="36">
        <f t="shared" si="22"/>
        <v>85</v>
      </c>
      <c r="R19" s="36">
        <f t="shared" si="22"/>
        <v>246</v>
      </c>
      <c r="S19" s="36">
        <f t="shared" si="22"/>
        <v>4320</v>
      </c>
      <c r="T19" s="36">
        <f t="shared" si="22"/>
        <v>156</v>
      </c>
      <c r="U19" s="36">
        <f t="shared" si="22"/>
        <v>90</v>
      </c>
      <c r="V19" s="53">
        <v>1.1889352827619426</v>
      </c>
    </row>
    <row r="20" spans="1:22" ht="15" customHeight="1" x14ac:dyDescent="0.15">
      <c r="A20" s="5" t="s">
        <v>18</v>
      </c>
      <c r="B20" s="40">
        <f>E20+M20</f>
        <v>-19</v>
      </c>
      <c r="C20" s="40">
        <v>9</v>
      </c>
      <c r="D20" s="40">
        <f>G20-I20+O20-S20</f>
        <v>-574</v>
      </c>
      <c r="E20" s="40">
        <f>F20-H20</f>
        <v>-61</v>
      </c>
      <c r="F20" s="40">
        <v>56</v>
      </c>
      <c r="G20" s="40">
        <v>681</v>
      </c>
      <c r="H20" s="40">
        <v>117</v>
      </c>
      <c r="I20" s="40">
        <v>1095</v>
      </c>
      <c r="J20" s="61">
        <f t="shared" si="3"/>
        <v>-7.8550858743207401</v>
      </c>
      <c r="K20" s="61">
        <v>7.2112263764255937</v>
      </c>
      <c r="L20" s="61">
        <v>15.066312250746334</v>
      </c>
      <c r="M20" s="40">
        <f>N20-R20</f>
        <v>42</v>
      </c>
      <c r="N20" s="40">
        <f>SUM(P20:Q20)</f>
        <v>131</v>
      </c>
      <c r="O20" s="41">
        <v>2538</v>
      </c>
      <c r="P20" s="41">
        <v>98</v>
      </c>
      <c r="Q20" s="41">
        <v>33</v>
      </c>
      <c r="R20" s="41">
        <f>SUM(T20:U20)</f>
        <v>89</v>
      </c>
      <c r="S20" s="41">
        <v>2698</v>
      </c>
      <c r="T20" s="41">
        <v>70</v>
      </c>
      <c r="U20" s="41">
        <v>19</v>
      </c>
      <c r="V20" s="52">
        <v>5.4084197823191946</v>
      </c>
    </row>
    <row r="21" spans="1:22" ht="15" customHeight="1" x14ac:dyDescent="0.15">
      <c r="A21" s="3" t="s">
        <v>17</v>
      </c>
      <c r="B21" s="42">
        <f t="shared" ref="B21:B38" si="23">E21+M21</f>
        <v>-47</v>
      </c>
      <c r="C21" s="42">
        <v>-34</v>
      </c>
      <c r="D21" s="42">
        <f t="shared" ref="D21:D38" si="24">G21-I21+O21-S21</f>
        <v>-312</v>
      </c>
      <c r="E21" s="42">
        <f t="shared" ref="E21:E38" si="25">F21-H21</f>
        <v>-52</v>
      </c>
      <c r="F21" s="42">
        <v>48</v>
      </c>
      <c r="G21" s="42">
        <v>655</v>
      </c>
      <c r="H21" s="42">
        <v>100</v>
      </c>
      <c r="I21" s="42">
        <v>834</v>
      </c>
      <c r="J21" s="62">
        <f t="shared" si="3"/>
        <v>-8.7730134877245991</v>
      </c>
      <c r="K21" s="62">
        <v>8.0981662963611729</v>
      </c>
      <c r="L21" s="62">
        <v>16.871179784085772</v>
      </c>
      <c r="M21" s="42">
        <f t="shared" ref="M21:M38" si="26">N21-R21</f>
        <v>5</v>
      </c>
      <c r="N21" s="42">
        <f>SUM(P21:Q21)</f>
        <v>151</v>
      </c>
      <c r="O21" s="42">
        <v>2657</v>
      </c>
      <c r="P21" s="42">
        <v>108</v>
      </c>
      <c r="Q21" s="42">
        <v>43</v>
      </c>
      <c r="R21" s="42">
        <f t="shared" ref="R21:R38" si="27">SUM(T21:U21)</f>
        <v>146</v>
      </c>
      <c r="S21" s="42">
        <v>2790</v>
      </c>
      <c r="T21" s="42">
        <v>101</v>
      </c>
      <c r="U21" s="42">
        <v>45</v>
      </c>
      <c r="V21" s="49">
        <v>0.84355898920428629</v>
      </c>
    </row>
    <row r="22" spans="1:22" ht="15" customHeight="1" x14ac:dyDescent="0.15">
      <c r="A22" s="3" t="s">
        <v>16</v>
      </c>
      <c r="B22" s="42">
        <f t="shared" si="23"/>
        <v>-41</v>
      </c>
      <c r="C22" s="42">
        <v>-22</v>
      </c>
      <c r="D22" s="42">
        <f t="shared" si="24"/>
        <v>-233</v>
      </c>
      <c r="E22" s="42">
        <f t="shared" si="25"/>
        <v>-29</v>
      </c>
      <c r="F22" s="42">
        <v>13</v>
      </c>
      <c r="G22" s="42">
        <v>187</v>
      </c>
      <c r="H22" s="42">
        <v>42</v>
      </c>
      <c r="I22" s="42">
        <v>332</v>
      </c>
      <c r="J22" s="62">
        <f t="shared" si="3"/>
        <v>-15.523535399627921</v>
      </c>
      <c r="K22" s="62">
        <v>6.9588262136263124</v>
      </c>
      <c r="L22" s="62">
        <v>22.482361613254234</v>
      </c>
      <c r="M22" s="42">
        <f>N22-R22</f>
        <v>-12</v>
      </c>
      <c r="N22" s="42">
        <f t="shared" ref="N22:N38" si="28">SUM(P22:Q22)</f>
        <v>40</v>
      </c>
      <c r="O22" s="42">
        <v>667</v>
      </c>
      <c r="P22" s="42">
        <v>19</v>
      </c>
      <c r="Q22" s="42">
        <v>21</v>
      </c>
      <c r="R22" s="42">
        <f t="shared" si="27"/>
        <v>52</v>
      </c>
      <c r="S22" s="42">
        <v>755</v>
      </c>
      <c r="T22" s="42">
        <v>32</v>
      </c>
      <c r="U22" s="42">
        <v>20</v>
      </c>
      <c r="V22" s="49">
        <v>-6.4235318895012128</v>
      </c>
    </row>
    <row r="23" spans="1:22" ht="15" customHeight="1" x14ac:dyDescent="0.15">
      <c r="A23" s="1" t="s">
        <v>15</v>
      </c>
      <c r="B23" s="43">
        <f t="shared" si="23"/>
        <v>-9</v>
      </c>
      <c r="C23" s="43">
        <v>-4</v>
      </c>
      <c r="D23" s="43">
        <f t="shared" si="24"/>
        <v>-96</v>
      </c>
      <c r="E23" s="43">
        <f t="shared" si="25"/>
        <v>-15</v>
      </c>
      <c r="F23" s="43">
        <v>12</v>
      </c>
      <c r="G23" s="43">
        <v>104</v>
      </c>
      <c r="H23" s="43">
        <v>27</v>
      </c>
      <c r="I23" s="43">
        <v>223</v>
      </c>
      <c r="J23" s="63">
        <f t="shared" si="3"/>
        <v>-11.275740111648307</v>
      </c>
      <c r="K23" s="63">
        <v>9.0205920893186509</v>
      </c>
      <c r="L23" s="63">
        <v>20.296332200966958</v>
      </c>
      <c r="M23" s="43">
        <f t="shared" si="26"/>
        <v>6</v>
      </c>
      <c r="N23" s="43">
        <f t="shared" si="28"/>
        <v>50</v>
      </c>
      <c r="O23" s="43">
        <v>770</v>
      </c>
      <c r="P23" s="43">
        <v>30</v>
      </c>
      <c r="Q23" s="43">
        <v>20</v>
      </c>
      <c r="R23" s="43">
        <f t="shared" si="27"/>
        <v>44</v>
      </c>
      <c r="S23" s="47">
        <v>747</v>
      </c>
      <c r="T23" s="47">
        <v>30</v>
      </c>
      <c r="U23" s="47">
        <v>14</v>
      </c>
      <c r="V23" s="54">
        <v>4.510296044659313</v>
      </c>
    </row>
    <row r="24" spans="1:22" ht="15" customHeight="1" x14ac:dyDescent="0.15">
      <c r="A24" s="7" t="s">
        <v>14</v>
      </c>
      <c r="B24" s="45">
        <f t="shared" si="23"/>
        <v>-6</v>
      </c>
      <c r="C24" s="45">
        <v>-4</v>
      </c>
      <c r="D24" s="45">
        <f t="shared" si="24"/>
        <v>-72</v>
      </c>
      <c r="E24" s="40">
        <f t="shared" si="25"/>
        <v>-4</v>
      </c>
      <c r="F24" s="45">
        <v>3</v>
      </c>
      <c r="G24" s="45">
        <v>31</v>
      </c>
      <c r="H24" s="45">
        <v>7</v>
      </c>
      <c r="I24" s="46">
        <v>90</v>
      </c>
      <c r="J24" s="73">
        <f t="shared" si="3"/>
        <v>-9.1028925311512907</v>
      </c>
      <c r="K24" s="73">
        <v>6.8271693983634689</v>
      </c>
      <c r="L24" s="73">
        <v>15.930061929514759</v>
      </c>
      <c r="M24" s="40">
        <f t="shared" si="26"/>
        <v>-2</v>
      </c>
      <c r="N24" s="45">
        <f t="shared" si="28"/>
        <v>7</v>
      </c>
      <c r="O24" s="45">
        <v>146</v>
      </c>
      <c r="P24" s="45">
        <v>6</v>
      </c>
      <c r="Q24" s="45">
        <v>1</v>
      </c>
      <c r="R24" s="45">
        <f t="shared" si="27"/>
        <v>9</v>
      </c>
      <c r="S24" s="45">
        <v>159</v>
      </c>
      <c r="T24" s="45">
        <v>4</v>
      </c>
      <c r="U24" s="45">
        <v>5</v>
      </c>
      <c r="V24" s="51">
        <v>-4.5514462655756507</v>
      </c>
    </row>
    <row r="25" spans="1:22" ht="15" customHeight="1" x14ac:dyDescent="0.15">
      <c r="A25" s="5" t="s">
        <v>13</v>
      </c>
      <c r="B25" s="40">
        <f t="shared" si="23"/>
        <v>1</v>
      </c>
      <c r="C25" s="40">
        <v>3</v>
      </c>
      <c r="D25" s="40">
        <f t="shared" si="24"/>
        <v>-52</v>
      </c>
      <c r="E25" s="40">
        <f t="shared" si="25"/>
        <v>-1</v>
      </c>
      <c r="F25" s="40">
        <v>2</v>
      </c>
      <c r="G25" s="40">
        <v>6</v>
      </c>
      <c r="H25" s="40">
        <v>3</v>
      </c>
      <c r="I25" s="40">
        <v>34</v>
      </c>
      <c r="J25" s="61">
        <f t="shared" si="3"/>
        <v>-8.5865102639296218</v>
      </c>
      <c r="K25" s="61">
        <v>17.173020527859236</v>
      </c>
      <c r="L25" s="61">
        <v>25.759530791788858</v>
      </c>
      <c r="M25" s="40">
        <f t="shared" si="26"/>
        <v>2</v>
      </c>
      <c r="N25" s="40">
        <f t="shared" si="28"/>
        <v>2</v>
      </c>
      <c r="O25" s="40">
        <v>34</v>
      </c>
      <c r="P25" s="40">
        <v>0</v>
      </c>
      <c r="Q25" s="40">
        <v>2</v>
      </c>
      <c r="R25" s="40">
        <f t="shared" si="27"/>
        <v>0</v>
      </c>
      <c r="S25" s="41">
        <v>58</v>
      </c>
      <c r="T25" s="41">
        <v>0</v>
      </c>
      <c r="U25" s="41">
        <v>0</v>
      </c>
      <c r="V25" s="52">
        <v>17.173020527859236</v>
      </c>
    </row>
    <row r="26" spans="1:22" ht="15" customHeight="1" x14ac:dyDescent="0.15">
      <c r="A26" s="3" t="s">
        <v>12</v>
      </c>
      <c r="B26" s="42">
        <f t="shared" si="23"/>
        <v>-2</v>
      </c>
      <c r="C26" s="42">
        <v>2</v>
      </c>
      <c r="D26" s="42">
        <f t="shared" si="24"/>
        <v>-51</v>
      </c>
      <c r="E26" s="42">
        <f t="shared" si="25"/>
        <v>-2</v>
      </c>
      <c r="F26" s="42">
        <v>1</v>
      </c>
      <c r="G26" s="42">
        <v>16</v>
      </c>
      <c r="H26" s="42">
        <v>3</v>
      </c>
      <c r="I26" s="42">
        <v>56</v>
      </c>
      <c r="J26" s="62">
        <f t="shared" si="3"/>
        <v>-7.8266169127631589</v>
      </c>
      <c r="K26" s="62">
        <v>3.9133084563815799</v>
      </c>
      <c r="L26" s="62">
        <v>11.739925369144739</v>
      </c>
      <c r="M26" s="42">
        <f t="shared" si="26"/>
        <v>0</v>
      </c>
      <c r="N26" s="42">
        <f t="shared" si="28"/>
        <v>4</v>
      </c>
      <c r="O26" s="42">
        <v>98</v>
      </c>
      <c r="P26" s="42">
        <v>2</v>
      </c>
      <c r="Q26" s="42">
        <v>2</v>
      </c>
      <c r="R26" s="42">
        <f t="shared" si="27"/>
        <v>4</v>
      </c>
      <c r="S26" s="42">
        <v>109</v>
      </c>
      <c r="T26" s="42">
        <v>4</v>
      </c>
      <c r="U26" s="42">
        <v>0</v>
      </c>
      <c r="V26" s="49">
        <v>0</v>
      </c>
    </row>
    <row r="27" spans="1:22" ht="15" customHeight="1" x14ac:dyDescent="0.15">
      <c r="A27" s="1" t="s">
        <v>11</v>
      </c>
      <c r="B27" s="43">
        <f t="shared" si="23"/>
        <v>-15</v>
      </c>
      <c r="C27" s="43">
        <v>4</v>
      </c>
      <c r="D27" s="43">
        <f t="shared" si="24"/>
        <v>-164</v>
      </c>
      <c r="E27" s="43">
        <f t="shared" si="25"/>
        <v>-12</v>
      </c>
      <c r="F27" s="43">
        <v>3</v>
      </c>
      <c r="G27" s="43">
        <v>33</v>
      </c>
      <c r="H27" s="43">
        <v>15</v>
      </c>
      <c r="I27" s="43">
        <v>140</v>
      </c>
      <c r="J27" s="63">
        <f t="shared" si="3"/>
        <v>-18.730489073881373</v>
      </c>
      <c r="K27" s="63">
        <v>4.682622268470344</v>
      </c>
      <c r="L27" s="63">
        <v>23.413111342351716</v>
      </c>
      <c r="M27" s="43">
        <f t="shared" si="26"/>
        <v>-3</v>
      </c>
      <c r="N27" s="43">
        <f t="shared" si="28"/>
        <v>11</v>
      </c>
      <c r="O27" s="47">
        <v>173</v>
      </c>
      <c r="P27" s="47">
        <v>6</v>
      </c>
      <c r="Q27" s="47">
        <v>5</v>
      </c>
      <c r="R27" s="47">
        <f t="shared" si="27"/>
        <v>14</v>
      </c>
      <c r="S27" s="47">
        <v>230</v>
      </c>
      <c r="T27" s="47">
        <v>5</v>
      </c>
      <c r="U27" s="47">
        <v>9</v>
      </c>
      <c r="V27" s="54">
        <v>-4.6826222684703396</v>
      </c>
    </row>
    <row r="28" spans="1:22" ht="15" customHeight="1" x14ac:dyDescent="0.15">
      <c r="A28" s="5" t="s">
        <v>10</v>
      </c>
      <c r="B28" s="40">
        <f t="shared" si="23"/>
        <v>-3</v>
      </c>
      <c r="C28" s="40">
        <v>-2</v>
      </c>
      <c r="D28" s="40">
        <f t="shared" si="24"/>
        <v>-40</v>
      </c>
      <c r="E28" s="40">
        <f t="shared" si="25"/>
        <v>-1</v>
      </c>
      <c r="F28" s="40">
        <v>4</v>
      </c>
      <c r="G28" s="40">
        <v>13</v>
      </c>
      <c r="H28" s="40">
        <v>5</v>
      </c>
      <c r="I28" s="40">
        <v>48</v>
      </c>
      <c r="J28" s="61">
        <f t="shared" si="3"/>
        <v>-4.1080207421375192</v>
      </c>
      <c r="K28" s="61">
        <v>16.43208296855007</v>
      </c>
      <c r="L28" s="61">
        <v>20.540103710687589</v>
      </c>
      <c r="M28" s="40">
        <f t="shared" si="26"/>
        <v>-2</v>
      </c>
      <c r="N28" s="40">
        <f t="shared" si="28"/>
        <v>5</v>
      </c>
      <c r="O28" s="40">
        <v>73</v>
      </c>
      <c r="P28" s="40">
        <v>3</v>
      </c>
      <c r="Q28" s="40">
        <v>2</v>
      </c>
      <c r="R28" s="40">
        <f t="shared" si="27"/>
        <v>7</v>
      </c>
      <c r="S28" s="40">
        <v>78</v>
      </c>
      <c r="T28" s="40">
        <v>3</v>
      </c>
      <c r="U28" s="40">
        <v>4</v>
      </c>
      <c r="V28" s="48">
        <v>-8.2160414842750349</v>
      </c>
    </row>
    <row r="29" spans="1:22" ht="15" customHeight="1" x14ac:dyDescent="0.15">
      <c r="A29" s="3" t="s">
        <v>9</v>
      </c>
      <c r="B29" s="42">
        <f t="shared" si="23"/>
        <v>-13</v>
      </c>
      <c r="C29" s="42">
        <v>-8</v>
      </c>
      <c r="D29" s="42">
        <f t="shared" si="24"/>
        <v>-91</v>
      </c>
      <c r="E29" s="42">
        <f>F29-H29</f>
        <v>-5</v>
      </c>
      <c r="F29" s="42">
        <v>5</v>
      </c>
      <c r="G29" s="42">
        <v>64</v>
      </c>
      <c r="H29" s="42">
        <v>10</v>
      </c>
      <c r="I29" s="42">
        <v>123</v>
      </c>
      <c r="J29" s="62">
        <f t="shared" si="3"/>
        <v>-7.7226920544892899</v>
      </c>
      <c r="K29" s="62">
        <v>7.7226920544892899</v>
      </c>
      <c r="L29" s="62">
        <v>15.44538410897858</v>
      </c>
      <c r="M29" s="42">
        <f t="shared" si="26"/>
        <v>-8</v>
      </c>
      <c r="N29" s="42">
        <f t="shared" si="28"/>
        <v>12</v>
      </c>
      <c r="O29" s="42">
        <v>239</v>
      </c>
      <c r="P29" s="42">
        <v>3</v>
      </c>
      <c r="Q29" s="42">
        <v>9</v>
      </c>
      <c r="R29" s="42">
        <f t="shared" si="27"/>
        <v>20</v>
      </c>
      <c r="S29" s="42">
        <v>271</v>
      </c>
      <c r="T29" s="42">
        <v>12</v>
      </c>
      <c r="U29" s="42">
        <v>8</v>
      </c>
      <c r="V29" s="49">
        <v>-12.356307287182862</v>
      </c>
    </row>
    <row r="30" spans="1:22" ht="15" customHeight="1" x14ac:dyDescent="0.15">
      <c r="A30" s="3" t="s">
        <v>8</v>
      </c>
      <c r="B30" s="42">
        <f t="shared" si="23"/>
        <v>-23</v>
      </c>
      <c r="C30" s="42">
        <v>-12</v>
      </c>
      <c r="D30" s="42">
        <f t="shared" si="24"/>
        <v>-141</v>
      </c>
      <c r="E30" s="42">
        <f t="shared" si="25"/>
        <v>-16</v>
      </c>
      <c r="F30" s="42">
        <v>1</v>
      </c>
      <c r="G30" s="42">
        <v>59</v>
      </c>
      <c r="H30" s="42">
        <v>17</v>
      </c>
      <c r="I30" s="42">
        <v>141</v>
      </c>
      <c r="J30" s="62">
        <f t="shared" si="3"/>
        <v>-24.616005447804483</v>
      </c>
      <c r="K30" s="62">
        <v>1.5385003404877802</v>
      </c>
      <c r="L30" s="62">
        <v>26.154505788292262</v>
      </c>
      <c r="M30" s="42">
        <f t="shared" si="26"/>
        <v>-7</v>
      </c>
      <c r="N30" s="42">
        <f t="shared" si="28"/>
        <v>5</v>
      </c>
      <c r="O30" s="42">
        <v>172</v>
      </c>
      <c r="P30" s="42">
        <v>3</v>
      </c>
      <c r="Q30" s="42">
        <v>2</v>
      </c>
      <c r="R30" s="42">
        <f t="shared" si="27"/>
        <v>12</v>
      </c>
      <c r="S30" s="42">
        <v>231</v>
      </c>
      <c r="T30" s="42">
        <v>7</v>
      </c>
      <c r="U30" s="42">
        <v>5</v>
      </c>
      <c r="V30" s="49">
        <v>-10.76950238341446</v>
      </c>
    </row>
    <row r="31" spans="1:22" ht="15" customHeight="1" x14ac:dyDescent="0.15">
      <c r="A31" s="1" t="s">
        <v>7</v>
      </c>
      <c r="B31" s="43">
        <f t="shared" si="23"/>
        <v>-8</v>
      </c>
      <c r="C31" s="43">
        <v>-8</v>
      </c>
      <c r="D31" s="43">
        <f t="shared" si="24"/>
        <v>-64</v>
      </c>
      <c r="E31" s="43">
        <f t="shared" si="25"/>
        <v>-3</v>
      </c>
      <c r="F31" s="43">
        <v>9</v>
      </c>
      <c r="G31" s="43">
        <v>62</v>
      </c>
      <c r="H31" s="43">
        <v>12</v>
      </c>
      <c r="I31" s="43">
        <v>112</v>
      </c>
      <c r="J31" s="63">
        <f t="shared" si="3"/>
        <v>-5.2071971241854857</v>
      </c>
      <c r="K31" s="63">
        <v>15.621591372556461</v>
      </c>
      <c r="L31" s="63">
        <v>20.828788496741947</v>
      </c>
      <c r="M31" s="43">
        <f t="shared" si="26"/>
        <v>-5</v>
      </c>
      <c r="N31" s="43">
        <f t="shared" si="28"/>
        <v>11</v>
      </c>
      <c r="O31" s="43">
        <v>164</v>
      </c>
      <c r="P31" s="43">
        <v>3</v>
      </c>
      <c r="Q31" s="43">
        <v>8</v>
      </c>
      <c r="R31" s="43">
        <f t="shared" si="27"/>
        <v>16</v>
      </c>
      <c r="S31" s="43">
        <v>178</v>
      </c>
      <c r="T31" s="43">
        <v>6</v>
      </c>
      <c r="U31" s="43">
        <v>10</v>
      </c>
      <c r="V31" s="53">
        <v>-8.6786618736424792</v>
      </c>
    </row>
    <row r="32" spans="1:22" ht="15" customHeight="1" x14ac:dyDescent="0.15">
      <c r="A32" s="5" t="s">
        <v>6</v>
      </c>
      <c r="B32" s="40">
        <f t="shared" si="23"/>
        <v>-3</v>
      </c>
      <c r="C32" s="40">
        <v>-3</v>
      </c>
      <c r="D32" s="40">
        <f t="shared" si="24"/>
        <v>-8</v>
      </c>
      <c r="E32" s="40">
        <f t="shared" si="25"/>
        <v>-2</v>
      </c>
      <c r="F32" s="40">
        <v>1</v>
      </c>
      <c r="G32" s="40">
        <v>22</v>
      </c>
      <c r="H32" s="40">
        <v>3</v>
      </c>
      <c r="I32" s="40">
        <v>27</v>
      </c>
      <c r="J32" s="61">
        <f t="shared" si="3"/>
        <v>-14.620992709477681</v>
      </c>
      <c r="K32" s="61">
        <v>7.3104963547388397</v>
      </c>
      <c r="L32" s="61">
        <v>21.931489064216521</v>
      </c>
      <c r="M32" s="40">
        <f t="shared" si="26"/>
        <v>-1</v>
      </c>
      <c r="N32" s="40">
        <f t="shared" si="28"/>
        <v>4</v>
      </c>
      <c r="O32" s="41">
        <v>76</v>
      </c>
      <c r="P32" s="41">
        <v>0</v>
      </c>
      <c r="Q32" s="41">
        <v>4</v>
      </c>
      <c r="R32" s="41">
        <f t="shared" si="27"/>
        <v>5</v>
      </c>
      <c r="S32" s="41">
        <v>79</v>
      </c>
      <c r="T32" s="41">
        <v>2</v>
      </c>
      <c r="U32" s="41">
        <v>3</v>
      </c>
      <c r="V32" s="52">
        <v>-7.310496354738838</v>
      </c>
    </row>
    <row r="33" spans="1:22" ht="15" customHeight="1" x14ac:dyDescent="0.15">
      <c r="A33" s="3" t="s">
        <v>5</v>
      </c>
      <c r="B33" s="42">
        <f t="shared" si="23"/>
        <v>-6</v>
      </c>
      <c r="C33" s="42">
        <v>1</v>
      </c>
      <c r="D33" s="42">
        <f t="shared" si="24"/>
        <v>-63</v>
      </c>
      <c r="E33" s="42">
        <f t="shared" si="25"/>
        <v>-9</v>
      </c>
      <c r="F33" s="42">
        <v>1</v>
      </c>
      <c r="G33" s="42">
        <v>41</v>
      </c>
      <c r="H33" s="42">
        <v>10</v>
      </c>
      <c r="I33" s="42">
        <v>125</v>
      </c>
      <c r="J33" s="62">
        <f t="shared" si="3"/>
        <v>-14.2189300837855</v>
      </c>
      <c r="K33" s="62">
        <v>1.5798811204206109</v>
      </c>
      <c r="L33" s="62">
        <v>15.79881120420611</v>
      </c>
      <c r="M33" s="42">
        <f t="shared" si="26"/>
        <v>3</v>
      </c>
      <c r="N33" s="42">
        <f t="shared" si="28"/>
        <v>28</v>
      </c>
      <c r="O33" s="42">
        <v>247</v>
      </c>
      <c r="P33" s="42">
        <v>20</v>
      </c>
      <c r="Q33" s="42">
        <v>8</v>
      </c>
      <c r="R33" s="42">
        <f t="shared" si="27"/>
        <v>25</v>
      </c>
      <c r="S33" s="42">
        <v>226</v>
      </c>
      <c r="T33" s="42">
        <v>16</v>
      </c>
      <c r="U33" s="42">
        <v>9</v>
      </c>
      <c r="V33" s="49">
        <v>4.7396433612618338</v>
      </c>
    </row>
    <row r="34" spans="1:22" ht="15" customHeight="1" x14ac:dyDescent="0.15">
      <c r="A34" s="3" t="s">
        <v>4</v>
      </c>
      <c r="B34" s="42">
        <f t="shared" si="23"/>
        <v>-4</v>
      </c>
      <c r="C34" s="42">
        <v>2</v>
      </c>
      <c r="D34" s="42">
        <f t="shared" si="24"/>
        <v>-59</v>
      </c>
      <c r="E34" s="42">
        <f t="shared" si="25"/>
        <v>-7</v>
      </c>
      <c r="F34" s="42">
        <v>1</v>
      </c>
      <c r="G34" s="42">
        <v>29</v>
      </c>
      <c r="H34" s="42">
        <v>8</v>
      </c>
      <c r="I34" s="42">
        <v>78</v>
      </c>
      <c r="J34" s="62">
        <f t="shared" si="3"/>
        <v>-16.706117099317282</v>
      </c>
      <c r="K34" s="62">
        <v>2.3865881570453258</v>
      </c>
      <c r="L34" s="62">
        <v>19.092705256362606</v>
      </c>
      <c r="M34" s="42">
        <f t="shared" si="26"/>
        <v>3</v>
      </c>
      <c r="N34" s="42">
        <f t="shared" si="28"/>
        <v>13</v>
      </c>
      <c r="O34" s="42">
        <v>139</v>
      </c>
      <c r="P34" s="42">
        <v>10</v>
      </c>
      <c r="Q34" s="42">
        <v>3</v>
      </c>
      <c r="R34" s="42">
        <f t="shared" si="27"/>
        <v>10</v>
      </c>
      <c r="S34" s="42">
        <v>149</v>
      </c>
      <c r="T34" s="42">
        <v>3</v>
      </c>
      <c r="U34" s="42">
        <v>7</v>
      </c>
      <c r="V34" s="49">
        <v>7.1597644711359827</v>
      </c>
    </row>
    <row r="35" spans="1:22" ht="15" customHeight="1" x14ac:dyDescent="0.15">
      <c r="A35" s="1" t="s">
        <v>3</v>
      </c>
      <c r="B35" s="43">
        <f t="shared" si="23"/>
        <v>-5</v>
      </c>
      <c r="C35" s="43">
        <v>2</v>
      </c>
      <c r="D35" s="43">
        <f t="shared" si="24"/>
        <v>-35</v>
      </c>
      <c r="E35" s="43">
        <f t="shared" si="25"/>
        <v>-8</v>
      </c>
      <c r="F35" s="43">
        <v>4</v>
      </c>
      <c r="G35" s="43">
        <v>33</v>
      </c>
      <c r="H35" s="43">
        <v>12</v>
      </c>
      <c r="I35" s="43">
        <v>77</v>
      </c>
      <c r="J35" s="63">
        <f t="shared" si="3"/>
        <v>-18.897881733338494</v>
      </c>
      <c r="K35" s="63">
        <v>9.4489408666692487</v>
      </c>
      <c r="L35" s="63">
        <v>28.346822600007744</v>
      </c>
      <c r="M35" s="43">
        <f>N35-R35</f>
        <v>3</v>
      </c>
      <c r="N35" s="43">
        <f t="shared" si="28"/>
        <v>9</v>
      </c>
      <c r="O35" s="47">
        <v>160</v>
      </c>
      <c r="P35" s="47">
        <v>2</v>
      </c>
      <c r="Q35" s="47">
        <v>7</v>
      </c>
      <c r="R35" s="47">
        <f t="shared" si="27"/>
        <v>6</v>
      </c>
      <c r="S35" s="47">
        <v>151</v>
      </c>
      <c r="T35" s="47">
        <v>0</v>
      </c>
      <c r="U35" s="47">
        <v>6</v>
      </c>
      <c r="V35" s="54">
        <v>7.086705650001937</v>
      </c>
    </row>
    <row r="36" spans="1:22" ht="15" customHeight="1" x14ac:dyDescent="0.15">
      <c r="A36" s="5" t="s">
        <v>2</v>
      </c>
      <c r="B36" s="40">
        <f t="shared" si="23"/>
        <v>-3</v>
      </c>
      <c r="C36" s="40">
        <v>0</v>
      </c>
      <c r="D36" s="40">
        <f t="shared" si="24"/>
        <v>-48</v>
      </c>
      <c r="E36" s="40">
        <f t="shared" si="25"/>
        <v>-2</v>
      </c>
      <c r="F36" s="40">
        <v>0</v>
      </c>
      <c r="G36" s="40">
        <v>13</v>
      </c>
      <c r="H36" s="40">
        <v>2</v>
      </c>
      <c r="I36" s="40">
        <v>53</v>
      </c>
      <c r="J36" s="61">
        <f t="shared" si="3"/>
        <v>-12.035118871460984</v>
      </c>
      <c r="K36" s="61">
        <v>0</v>
      </c>
      <c r="L36" s="61">
        <v>12.035118871460984</v>
      </c>
      <c r="M36" s="40">
        <f t="shared" si="26"/>
        <v>-1</v>
      </c>
      <c r="N36" s="40">
        <f t="shared" si="28"/>
        <v>2</v>
      </c>
      <c r="O36" s="40">
        <v>62</v>
      </c>
      <c r="P36" s="40">
        <v>2</v>
      </c>
      <c r="Q36" s="40">
        <v>0</v>
      </c>
      <c r="R36" s="40">
        <f t="shared" si="27"/>
        <v>3</v>
      </c>
      <c r="S36" s="40">
        <v>70</v>
      </c>
      <c r="T36" s="40">
        <v>2</v>
      </c>
      <c r="U36" s="40">
        <v>1</v>
      </c>
      <c r="V36" s="48">
        <v>-6.0175594357304938</v>
      </c>
    </row>
    <row r="37" spans="1:22" ht="15" customHeight="1" x14ac:dyDescent="0.15">
      <c r="A37" s="3" t="s">
        <v>1</v>
      </c>
      <c r="B37" s="42">
        <f t="shared" si="23"/>
        <v>-3</v>
      </c>
      <c r="C37" s="42">
        <v>6</v>
      </c>
      <c r="D37" s="42">
        <f t="shared" si="24"/>
        <v>-53</v>
      </c>
      <c r="E37" s="42">
        <f t="shared" si="25"/>
        <v>-1</v>
      </c>
      <c r="F37" s="42">
        <v>0</v>
      </c>
      <c r="G37" s="42">
        <v>0</v>
      </c>
      <c r="H37" s="42">
        <v>1</v>
      </c>
      <c r="I37" s="42">
        <v>36</v>
      </c>
      <c r="J37" s="62">
        <f t="shared" si="3"/>
        <v>-8.985122993077038</v>
      </c>
      <c r="K37" s="62">
        <v>0</v>
      </c>
      <c r="L37" s="62">
        <v>8.985122993077038</v>
      </c>
      <c r="M37" s="42">
        <f t="shared" si="26"/>
        <v>-2</v>
      </c>
      <c r="N37" s="42">
        <f t="shared" si="28"/>
        <v>0</v>
      </c>
      <c r="O37" s="42">
        <v>44</v>
      </c>
      <c r="P37" s="42">
        <v>0</v>
      </c>
      <c r="Q37" s="42">
        <v>0</v>
      </c>
      <c r="R37" s="42">
        <f t="shared" si="27"/>
        <v>2</v>
      </c>
      <c r="S37" s="42">
        <v>61</v>
      </c>
      <c r="T37" s="42">
        <v>1</v>
      </c>
      <c r="U37" s="42">
        <v>1</v>
      </c>
      <c r="V37" s="49">
        <v>-17.970245986154076</v>
      </c>
    </row>
    <row r="38" spans="1:22" ht="15" customHeight="1" x14ac:dyDescent="0.15">
      <c r="A38" s="1" t="s">
        <v>0</v>
      </c>
      <c r="B38" s="43">
        <f t="shared" si="23"/>
        <v>-7</v>
      </c>
      <c r="C38" s="43">
        <v>2</v>
      </c>
      <c r="D38" s="43">
        <f t="shared" si="24"/>
        <v>-48</v>
      </c>
      <c r="E38" s="43">
        <f t="shared" si="25"/>
        <v>-2</v>
      </c>
      <c r="F38" s="43">
        <v>0</v>
      </c>
      <c r="G38" s="43">
        <v>3</v>
      </c>
      <c r="H38" s="43">
        <v>2</v>
      </c>
      <c r="I38" s="43">
        <v>32</v>
      </c>
      <c r="J38" s="63">
        <f t="shared" si="3"/>
        <v>-19.073427484496325</v>
      </c>
      <c r="K38" s="63">
        <v>0</v>
      </c>
      <c r="L38" s="63">
        <v>19.073427484496325</v>
      </c>
      <c r="M38" s="43">
        <f t="shared" si="26"/>
        <v>-5</v>
      </c>
      <c r="N38" s="43">
        <f t="shared" si="28"/>
        <v>0</v>
      </c>
      <c r="O38" s="43">
        <v>28</v>
      </c>
      <c r="P38" s="43">
        <v>0</v>
      </c>
      <c r="Q38" s="43">
        <v>0</v>
      </c>
      <c r="R38" s="43">
        <f t="shared" si="27"/>
        <v>5</v>
      </c>
      <c r="S38" s="43">
        <v>47</v>
      </c>
      <c r="T38" s="43">
        <v>1</v>
      </c>
      <c r="U38" s="43">
        <v>4</v>
      </c>
      <c r="V38" s="53">
        <v>-47.68356871124081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orientation="landscape" r:id="rId1"/>
  <colBreaks count="1" manualBreakCount="1">
    <brk id="22" max="38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41"/>
  <sheetViews>
    <sheetView view="pageBreakPreview" zoomScale="90" zoomScaleNormal="100" zoomScaleSheetLayoutView="90" workbookViewId="0">
      <selection activeCell="A3" sqref="A3"/>
    </sheetView>
  </sheetViews>
  <sheetFormatPr defaultRowHeight="13.5" x14ac:dyDescent="0.15"/>
  <cols>
    <col min="1" max="2" width="8.625" customWidth="1"/>
    <col min="3" max="21" width="6.625" customWidth="1"/>
    <col min="22" max="22" width="11.75" customWidth="1"/>
  </cols>
  <sheetData>
    <row r="2" spans="1:22" x14ac:dyDescent="0.15">
      <c r="A2" t="s">
        <v>62</v>
      </c>
      <c r="C2" s="16"/>
      <c r="D2" s="16"/>
    </row>
    <row r="3" spans="1:22" x14ac:dyDescent="0.15">
      <c r="C3" s="16"/>
      <c r="D3" s="16"/>
    </row>
    <row r="4" spans="1:22" x14ac:dyDescent="0.15">
      <c r="A4" t="s">
        <v>51</v>
      </c>
      <c r="C4" s="16"/>
      <c r="D4" s="16"/>
    </row>
    <row r="5" spans="1:22" ht="13.5" customHeight="1" x14ac:dyDescent="0.15">
      <c r="A5" s="74" t="s">
        <v>39</v>
      </c>
      <c r="B5" s="86" t="s">
        <v>42</v>
      </c>
      <c r="C5" s="87"/>
      <c r="D5" s="88"/>
      <c r="E5" s="80" t="s">
        <v>41</v>
      </c>
      <c r="F5" s="81"/>
      <c r="G5" s="81"/>
      <c r="H5" s="81"/>
      <c r="I5" s="81"/>
      <c r="J5" s="81"/>
      <c r="K5" s="81"/>
      <c r="L5" s="82"/>
      <c r="M5" s="86" t="s">
        <v>40</v>
      </c>
      <c r="N5" s="87"/>
      <c r="O5" s="87"/>
      <c r="P5" s="87"/>
      <c r="Q5" s="87"/>
      <c r="R5" s="87"/>
      <c r="S5" s="87"/>
      <c r="T5" s="87"/>
      <c r="U5" s="87"/>
      <c r="V5" s="88"/>
    </row>
    <row r="6" spans="1:22" ht="13.5" customHeight="1" x14ac:dyDescent="0.15">
      <c r="A6" s="75"/>
      <c r="B6" s="25"/>
      <c r="C6" s="77" t="s">
        <v>38</v>
      </c>
      <c r="D6" s="77" t="s">
        <v>37</v>
      </c>
      <c r="E6" s="25"/>
      <c r="F6" s="25"/>
      <c r="G6" s="85" t="s">
        <v>53</v>
      </c>
      <c r="H6" s="33"/>
      <c r="I6" s="85" t="s">
        <v>53</v>
      </c>
      <c r="J6" s="86" t="s">
        <v>48</v>
      </c>
      <c r="K6" s="87"/>
      <c r="L6" s="88"/>
      <c r="M6" s="27"/>
      <c r="N6" s="80" t="s">
        <v>36</v>
      </c>
      <c r="O6" s="81"/>
      <c r="P6" s="81"/>
      <c r="Q6" s="82"/>
      <c r="R6" s="80" t="s">
        <v>35</v>
      </c>
      <c r="S6" s="81"/>
      <c r="T6" s="81"/>
      <c r="U6" s="82"/>
      <c r="V6" s="26" t="s">
        <v>48</v>
      </c>
    </row>
    <row r="7" spans="1:22" ht="13.5" customHeight="1" x14ac:dyDescent="0.15">
      <c r="A7" s="75"/>
      <c r="B7" s="23" t="s">
        <v>43</v>
      </c>
      <c r="C7" s="78"/>
      <c r="D7" s="78"/>
      <c r="E7" s="11" t="s">
        <v>32</v>
      </c>
      <c r="F7" s="23" t="s">
        <v>34</v>
      </c>
      <c r="G7" s="83"/>
      <c r="H7" s="28" t="s">
        <v>33</v>
      </c>
      <c r="I7" s="83"/>
      <c r="J7" s="85" t="s">
        <v>45</v>
      </c>
      <c r="K7" s="27" t="s">
        <v>46</v>
      </c>
      <c r="L7" s="27" t="s">
        <v>47</v>
      </c>
      <c r="M7" s="28" t="s">
        <v>32</v>
      </c>
      <c r="N7" s="27" t="s">
        <v>32</v>
      </c>
      <c r="O7" s="85" t="s">
        <v>53</v>
      </c>
      <c r="P7" s="85" t="s">
        <v>31</v>
      </c>
      <c r="Q7" s="32" t="s">
        <v>30</v>
      </c>
      <c r="R7" s="28" t="s">
        <v>32</v>
      </c>
      <c r="S7" s="85" t="s">
        <v>53</v>
      </c>
      <c r="T7" s="83" t="s">
        <v>31</v>
      </c>
      <c r="U7" s="30" t="s">
        <v>49</v>
      </c>
      <c r="V7" s="85" t="s">
        <v>50</v>
      </c>
    </row>
    <row r="8" spans="1:22" x14ac:dyDescent="0.15">
      <c r="A8" s="76"/>
      <c r="B8" s="24"/>
      <c r="C8" s="79"/>
      <c r="D8" s="79"/>
      <c r="E8" s="11"/>
      <c r="F8" s="24"/>
      <c r="G8" s="84"/>
      <c r="H8" s="29"/>
      <c r="I8" s="84"/>
      <c r="J8" s="84"/>
      <c r="K8" s="29"/>
      <c r="L8" s="29"/>
      <c r="M8" s="29"/>
      <c r="N8" s="29"/>
      <c r="O8" s="84"/>
      <c r="P8" s="84"/>
      <c r="Q8" s="31"/>
      <c r="R8" s="29"/>
      <c r="S8" s="84"/>
      <c r="T8" s="84"/>
      <c r="U8" s="31"/>
      <c r="V8" s="84"/>
    </row>
    <row r="9" spans="1:22" ht="15" customHeight="1" x14ac:dyDescent="0.15">
      <c r="A9" s="8" t="s">
        <v>29</v>
      </c>
      <c r="B9" s="34">
        <f t="shared" ref="B9:I9" si="0">B10+B11</f>
        <v>-178</v>
      </c>
      <c r="C9" s="34">
        <f t="shared" si="0"/>
        <v>42</v>
      </c>
      <c r="D9" s="34">
        <f t="shared" si="0"/>
        <v>-2561</v>
      </c>
      <c r="E9" s="34">
        <f t="shared" si="0"/>
        <v>-189</v>
      </c>
      <c r="F9" s="34">
        <f t="shared" si="0"/>
        <v>156</v>
      </c>
      <c r="G9" s="34">
        <f t="shared" si="0"/>
        <v>1951</v>
      </c>
      <c r="H9" s="34">
        <f t="shared" si="0"/>
        <v>345</v>
      </c>
      <c r="I9" s="34">
        <f t="shared" si="0"/>
        <v>3914</v>
      </c>
      <c r="J9" s="51">
        <f>K9-L9</f>
        <v>-7.7118612984275359</v>
      </c>
      <c r="K9" s="51">
        <v>6.3653458336227295</v>
      </c>
      <c r="L9" s="51">
        <v>14.077207132050265</v>
      </c>
      <c r="M9" s="34">
        <f t="shared" ref="M9:U9" si="1">M10+M11</f>
        <v>11</v>
      </c>
      <c r="N9" s="34">
        <f t="shared" si="1"/>
        <v>442</v>
      </c>
      <c r="O9" s="34">
        <f t="shared" si="1"/>
        <v>7705</v>
      </c>
      <c r="P9" s="34">
        <f t="shared" si="1"/>
        <v>273</v>
      </c>
      <c r="Q9" s="34">
        <f t="shared" si="1"/>
        <v>169</v>
      </c>
      <c r="R9" s="34">
        <f>R10+R11</f>
        <v>431</v>
      </c>
      <c r="S9" s="34">
        <f t="shared" si="1"/>
        <v>8303</v>
      </c>
      <c r="T9" s="34">
        <f t="shared" si="1"/>
        <v>262</v>
      </c>
      <c r="U9" s="34">
        <f t="shared" si="1"/>
        <v>169</v>
      </c>
      <c r="V9" s="51">
        <v>0.44883848826826878</v>
      </c>
    </row>
    <row r="10" spans="1:22" ht="15" customHeight="1" x14ac:dyDescent="0.15">
      <c r="A10" s="6" t="s">
        <v>28</v>
      </c>
      <c r="B10" s="35">
        <f t="shared" ref="B10:I10" si="2">B20+B21+B22+B23</f>
        <v>-73</v>
      </c>
      <c r="C10" s="35">
        <f t="shared" si="2"/>
        <v>43</v>
      </c>
      <c r="D10" s="35">
        <f t="shared" si="2"/>
        <v>-1388</v>
      </c>
      <c r="E10" s="35">
        <f t="shared" si="2"/>
        <v>-112</v>
      </c>
      <c r="F10" s="35">
        <f t="shared" si="2"/>
        <v>125</v>
      </c>
      <c r="G10" s="35">
        <f t="shared" si="2"/>
        <v>1544</v>
      </c>
      <c r="H10" s="35">
        <f t="shared" si="2"/>
        <v>237</v>
      </c>
      <c r="I10" s="35">
        <f t="shared" si="2"/>
        <v>2639</v>
      </c>
      <c r="J10" s="48">
        <f t="shared" ref="J10:J38" si="3">K10-L10</f>
        <v>-6.1148430535550009</v>
      </c>
      <c r="K10" s="48">
        <v>6.8246016222712029</v>
      </c>
      <c r="L10" s="48">
        <v>12.939444675826204</v>
      </c>
      <c r="M10" s="35">
        <f t="shared" ref="M10:U10" si="4">M20+M21+M22+M23</f>
        <v>39</v>
      </c>
      <c r="N10" s="35">
        <f t="shared" si="4"/>
        <v>330</v>
      </c>
      <c r="O10" s="35">
        <f t="shared" si="4"/>
        <v>5727</v>
      </c>
      <c r="P10" s="35">
        <f t="shared" si="4"/>
        <v>217</v>
      </c>
      <c r="Q10" s="35">
        <f t="shared" si="4"/>
        <v>113</v>
      </c>
      <c r="R10" s="35">
        <f t="shared" si="4"/>
        <v>291</v>
      </c>
      <c r="S10" s="35">
        <f t="shared" si="4"/>
        <v>6020</v>
      </c>
      <c r="T10" s="35">
        <f t="shared" si="4"/>
        <v>190</v>
      </c>
      <c r="U10" s="35">
        <f t="shared" si="4"/>
        <v>101</v>
      </c>
      <c r="V10" s="48">
        <v>2.1292757061486149</v>
      </c>
    </row>
    <row r="11" spans="1:22" ht="15" customHeight="1" x14ac:dyDescent="0.15">
      <c r="A11" s="2" t="s">
        <v>27</v>
      </c>
      <c r="B11" s="36">
        <f t="shared" ref="B11:I11" si="5">B12+B13+B14+B15+B16</f>
        <v>-105</v>
      </c>
      <c r="C11" s="36">
        <f t="shared" si="5"/>
        <v>-1</v>
      </c>
      <c r="D11" s="36">
        <f t="shared" si="5"/>
        <v>-1173</v>
      </c>
      <c r="E11" s="36">
        <f t="shared" si="5"/>
        <v>-77</v>
      </c>
      <c r="F11" s="36">
        <f t="shared" si="5"/>
        <v>31</v>
      </c>
      <c r="G11" s="36">
        <f t="shared" si="5"/>
        <v>407</v>
      </c>
      <c r="H11" s="36">
        <f t="shared" si="5"/>
        <v>108</v>
      </c>
      <c r="I11" s="36">
        <f t="shared" si="5"/>
        <v>1275</v>
      </c>
      <c r="J11" s="53">
        <f t="shared" si="3"/>
        <v>-12.436174254709897</v>
      </c>
      <c r="K11" s="53">
        <v>5.0067714531948946</v>
      </c>
      <c r="L11" s="53">
        <v>17.442945707904791</v>
      </c>
      <c r="M11" s="36">
        <f t="shared" ref="M11:U11" si="6">M12+M13+M14+M15+M16</f>
        <v>-28</v>
      </c>
      <c r="N11" s="36">
        <f t="shared" si="6"/>
        <v>112</v>
      </c>
      <c r="O11" s="36">
        <f t="shared" si="6"/>
        <v>1978</v>
      </c>
      <c r="P11" s="36">
        <f t="shared" si="6"/>
        <v>56</v>
      </c>
      <c r="Q11" s="36">
        <f t="shared" si="6"/>
        <v>56</v>
      </c>
      <c r="R11" s="36">
        <f t="shared" si="6"/>
        <v>140</v>
      </c>
      <c r="S11" s="36">
        <f t="shared" si="6"/>
        <v>2283</v>
      </c>
      <c r="T11" s="36">
        <f t="shared" si="6"/>
        <v>72</v>
      </c>
      <c r="U11" s="36">
        <f t="shared" si="6"/>
        <v>68</v>
      </c>
      <c r="V11" s="53">
        <v>-4.5222451835308775</v>
      </c>
    </row>
    <row r="12" spans="1:22" ht="15" customHeight="1" x14ac:dyDescent="0.15">
      <c r="A12" s="6" t="s">
        <v>26</v>
      </c>
      <c r="B12" s="35">
        <f t="shared" ref="B12:I12" si="7">B24</f>
        <v>-17</v>
      </c>
      <c r="C12" s="35">
        <f t="shared" si="7"/>
        <v>-11</v>
      </c>
      <c r="D12" s="35">
        <f t="shared" si="7"/>
        <v>-126</v>
      </c>
      <c r="E12" s="35">
        <f t="shared" si="7"/>
        <v>-7</v>
      </c>
      <c r="F12" s="35">
        <f t="shared" si="7"/>
        <v>2</v>
      </c>
      <c r="G12" s="35">
        <f t="shared" si="7"/>
        <v>31</v>
      </c>
      <c r="H12" s="35">
        <f t="shared" si="7"/>
        <v>9</v>
      </c>
      <c r="I12" s="35">
        <f t="shared" si="7"/>
        <v>99</v>
      </c>
      <c r="J12" s="48">
        <f t="shared" si="3"/>
        <v>-14.568158168574403</v>
      </c>
      <c r="K12" s="48">
        <v>4.1623309053069724</v>
      </c>
      <c r="L12" s="48">
        <v>18.730489073881376</v>
      </c>
      <c r="M12" s="35">
        <f t="shared" ref="M12:U12" si="8">M24</f>
        <v>-10</v>
      </c>
      <c r="N12" s="35">
        <f t="shared" si="8"/>
        <v>5</v>
      </c>
      <c r="O12" s="35">
        <f t="shared" si="8"/>
        <v>140</v>
      </c>
      <c r="P12" s="35">
        <f t="shared" si="8"/>
        <v>3</v>
      </c>
      <c r="Q12" s="35">
        <f t="shared" si="8"/>
        <v>2</v>
      </c>
      <c r="R12" s="35">
        <f t="shared" si="8"/>
        <v>15</v>
      </c>
      <c r="S12" s="35">
        <f t="shared" si="8"/>
        <v>198</v>
      </c>
      <c r="T12" s="35">
        <f t="shared" si="8"/>
        <v>10</v>
      </c>
      <c r="U12" s="35">
        <f t="shared" si="8"/>
        <v>5</v>
      </c>
      <c r="V12" s="48">
        <v>-20.811654526534859</v>
      </c>
    </row>
    <row r="13" spans="1:22" ht="15" customHeight="1" x14ac:dyDescent="0.15">
      <c r="A13" s="4" t="s">
        <v>25</v>
      </c>
      <c r="B13" s="37">
        <f t="shared" ref="B13:I13" si="9">B25+B26+B27</f>
        <v>-19</v>
      </c>
      <c r="C13" s="37">
        <f t="shared" si="9"/>
        <v>14</v>
      </c>
      <c r="D13" s="37">
        <f t="shared" si="9"/>
        <v>-267</v>
      </c>
      <c r="E13" s="37">
        <f t="shared" si="9"/>
        <v>-10</v>
      </c>
      <c r="F13" s="37">
        <f t="shared" si="9"/>
        <v>8</v>
      </c>
      <c r="G13" s="37">
        <f t="shared" si="9"/>
        <v>70</v>
      </c>
      <c r="H13" s="37">
        <f t="shared" si="9"/>
        <v>18</v>
      </c>
      <c r="I13" s="37">
        <f t="shared" si="9"/>
        <v>248</v>
      </c>
      <c r="J13" s="49">
        <f t="shared" si="3"/>
        <v>-8.8504135029259565</v>
      </c>
      <c r="K13" s="49">
        <v>7.0803308023407654</v>
      </c>
      <c r="L13" s="49">
        <v>15.930744305266721</v>
      </c>
      <c r="M13" s="37">
        <f t="shared" ref="M13:U13" si="10">M25+M26+M27</f>
        <v>-9</v>
      </c>
      <c r="N13" s="37">
        <f t="shared" si="10"/>
        <v>17</v>
      </c>
      <c r="O13" s="37">
        <f t="shared" si="10"/>
        <v>330</v>
      </c>
      <c r="P13" s="37">
        <f t="shared" si="10"/>
        <v>9</v>
      </c>
      <c r="Q13" s="37">
        <f t="shared" si="10"/>
        <v>8</v>
      </c>
      <c r="R13" s="37">
        <f t="shared" si="10"/>
        <v>26</v>
      </c>
      <c r="S13" s="37">
        <f t="shared" si="10"/>
        <v>419</v>
      </c>
      <c r="T13" s="37">
        <f t="shared" si="10"/>
        <v>10</v>
      </c>
      <c r="U13" s="37">
        <f t="shared" si="10"/>
        <v>16</v>
      </c>
      <c r="V13" s="49">
        <v>-7.9653721526333641</v>
      </c>
    </row>
    <row r="14" spans="1:22" ht="15" customHeight="1" x14ac:dyDescent="0.15">
      <c r="A14" s="4" t="s">
        <v>24</v>
      </c>
      <c r="B14" s="37">
        <f t="shared" ref="B14:I14" si="11">B28+B29+B30+B31</f>
        <v>-42</v>
      </c>
      <c r="C14" s="37">
        <f t="shared" si="11"/>
        <v>-27</v>
      </c>
      <c r="D14" s="37">
        <f t="shared" si="11"/>
        <v>-367</v>
      </c>
      <c r="E14" s="37">
        <f t="shared" si="11"/>
        <v>-34</v>
      </c>
      <c r="F14" s="37">
        <f t="shared" si="11"/>
        <v>10</v>
      </c>
      <c r="G14" s="37">
        <f t="shared" si="11"/>
        <v>168</v>
      </c>
      <c r="H14" s="37">
        <f t="shared" si="11"/>
        <v>44</v>
      </c>
      <c r="I14" s="37">
        <f t="shared" si="11"/>
        <v>455</v>
      </c>
      <c r="J14" s="49">
        <f t="shared" si="3"/>
        <v>-14.459309662081612</v>
      </c>
      <c r="K14" s="49">
        <v>4.2527381359063563</v>
      </c>
      <c r="L14" s="49">
        <v>18.712047797987967</v>
      </c>
      <c r="M14" s="37">
        <f t="shared" ref="M14:U14" si="12">M28+M29+M30+M31</f>
        <v>-8</v>
      </c>
      <c r="N14" s="37">
        <f t="shared" si="12"/>
        <v>53</v>
      </c>
      <c r="O14" s="37">
        <f t="shared" si="12"/>
        <v>776</v>
      </c>
      <c r="P14" s="37">
        <f t="shared" si="12"/>
        <v>30</v>
      </c>
      <c r="Q14" s="37">
        <f t="shared" si="12"/>
        <v>23</v>
      </c>
      <c r="R14" s="37">
        <f t="shared" si="12"/>
        <v>61</v>
      </c>
      <c r="S14" s="37">
        <f t="shared" si="12"/>
        <v>856</v>
      </c>
      <c r="T14" s="37">
        <f t="shared" si="12"/>
        <v>34</v>
      </c>
      <c r="U14" s="37">
        <f t="shared" si="12"/>
        <v>27</v>
      </c>
      <c r="V14" s="49">
        <v>-3.4021905087250879</v>
      </c>
    </row>
    <row r="15" spans="1:22" ht="15" customHeight="1" x14ac:dyDescent="0.15">
      <c r="A15" s="4" t="s">
        <v>23</v>
      </c>
      <c r="B15" s="37">
        <f t="shared" ref="B15:I15" si="13">B32+B33+B34+B35</f>
        <v>-16</v>
      </c>
      <c r="C15" s="37">
        <f t="shared" si="13"/>
        <v>19</v>
      </c>
      <c r="D15" s="37">
        <f t="shared" si="13"/>
        <v>-249</v>
      </c>
      <c r="E15" s="37">
        <f t="shared" si="13"/>
        <v>-19</v>
      </c>
      <c r="F15" s="37">
        <f t="shared" si="13"/>
        <v>10</v>
      </c>
      <c r="G15" s="37">
        <f t="shared" si="13"/>
        <v>117</v>
      </c>
      <c r="H15" s="37">
        <f t="shared" si="13"/>
        <v>29</v>
      </c>
      <c r="I15" s="37">
        <f t="shared" si="13"/>
        <v>342</v>
      </c>
      <c r="J15" s="49">
        <f t="shared" si="3"/>
        <v>-10.617815148632616</v>
      </c>
      <c r="K15" s="49">
        <v>5.5883237624382192</v>
      </c>
      <c r="L15" s="49">
        <v>16.206138911070834</v>
      </c>
      <c r="M15" s="37">
        <f t="shared" ref="M15:U15" si="14">M32+M33+M34+M35</f>
        <v>3</v>
      </c>
      <c r="N15" s="37">
        <f t="shared" si="14"/>
        <v>33</v>
      </c>
      <c r="O15" s="37">
        <f t="shared" si="14"/>
        <v>614</v>
      </c>
      <c r="P15" s="37">
        <f t="shared" si="14"/>
        <v>11</v>
      </c>
      <c r="Q15" s="37">
        <f t="shared" si="14"/>
        <v>22</v>
      </c>
      <c r="R15" s="37">
        <f t="shared" si="14"/>
        <v>30</v>
      </c>
      <c r="S15" s="37">
        <f t="shared" si="14"/>
        <v>638</v>
      </c>
      <c r="T15" s="37">
        <f t="shared" si="14"/>
        <v>14</v>
      </c>
      <c r="U15" s="37">
        <f t="shared" si="14"/>
        <v>16</v>
      </c>
      <c r="V15" s="49">
        <v>1.6764971287314623</v>
      </c>
    </row>
    <row r="16" spans="1:22" ht="15" customHeight="1" x14ac:dyDescent="0.15">
      <c r="A16" s="2" t="s">
        <v>22</v>
      </c>
      <c r="B16" s="36">
        <f t="shared" ref="B16:I16" si="15">B36+B37+B38</f>
        <v>-11</v>
      </c>
      <c r="C16" s="36">
        <f t="shared" si="15"/>
        <v>4</v>
      </c>
      <c r="D16" s="36">
        <f t="shared" si="15"/>
        <v>-164</v>
      </c>
      <c r="E16" s="36">
        <f t="shared" si="15"/>
        <v>-7</v>
      </c>
      <c r="F16" s="36">
        <f t="shared" si="15"/>
        <v>1</v>
      </c>
      <c r="G16" s="36">
        <f t="shared" si="15"/>
        <v>21</v>
      </c>
      <c r="H16" s="36">
        <f t="shared" si="15"/>
        <v>8</v>
      </c>
      <c r="I16" s="36">
        <f t="shared" si="15"/>
        <v>131</v>
      </c>
      <c r="J16" s="53">
        <f t="shared" si="3"/>
        <v>-15.896357239915861</v>
      </c>
      <c r="K16" s="53">
        <v>2.2709081771308375</v>
      </c>
      <c r="L16" s="53">
        <v>18.1672654170467</v>
      </c>
      <c r="M16" s="36">
        <f t="shared" ref="M16:U16" si="16">M36+M37+M38</f>
        <v>-4</v>
      </c>
      <c r="N16" s="36">
        <f t="shared" si="16"/>
        <v>4</v>
      </c>
      <c r="O16" s="36">
        <f t="shared" si="16"/>
        <v>118</v>
      </c>
      <c r="P16" s="36">
        <f t="shared" si="16"/>
        <v>3</v>
      </c>
      <c r="Q16" s="36">
        <f t="shared" si="16"/>
        <v>1</v>
      </c>
      <c r="R16" s="36">
        <f t="shared" si="16"/>
        <v>8</v>
      </c>
      <c r="S16" s="36">
        <f t="shared" si="16"/>
        <v>172</v>
      </c>
      <c r="T16" s="36">
        <f t="shared" si="16"/>
        <v>4</v>
      </c>
      <c r="U16" s="36">
        <f t="shared" si="16"/>
        <v>4</v>
      </c>
      <c r="V16" s="53">
        <v>-9.0836327085233499</v>
      </c>
    </row>
    <row r="17" spans="1:22" ht="15" customHeight="1" x14ac:dyDescent="0.15">
      <c r="A17" s="6" t="s">
        <v>21</v>
      </c>
      <c r="B17" s="35">
        <f t="shared" ref="B17:I17" si="17">B12+B13+B20</f>
        <v>-48</v>
      </c>
      <c r="C17" s="35">
        <f t="shared" si="17"/>
        <v>34</v>
      </c>
      <c r="D17" s="35">
        <f t="shared" si="17"/>
        <v>-1006</v>
      </c>
      <c r="E17" s="35">
        <f t="shared" si="17"/>
        <v>-47</v>
      </c>
      <c r="F17" s="35">
        <f t="shared" si="17"/>
        <v>68</v>
      </c>
      <c r="G17" s="35">
        <f t="shared" si="17"/>
        <v>769</v>
      </c>
      <c r="H17" s="35">
        <f t="shared" si="17"/>
        <v>115</v>
      </c>
      <c r="I17" s="35">
        <f t="shared" si="17"/>
        <v>1480</v>
      </c>
      <c r="J17" s="48">
        <f t="shared" si="3"/>
        <v>-4.7899249517164888</v>
      </c>
      <c r="K17" s="48">
        <v>6.9301041854621515</v>
      </c>
      <c r="L17" s="48">
        <v>11.72002913717864</v>
      </c>
      <c r="M17" s="35">
        <f t="shared" ref="M17:U17" si="18">M12+M13+M20</f>
        <v>-1</v>
      </c>
      <c r="N17" s="35">
        <f t="shared" si="18"/>
        <v>141</v>
      </c>
      <c r="O17" s="35">
        <f t="shared" si="18"/>
        <v>2644</v>
      </c>
      <c r="P17" s="35">
        <f t="shared" si="18"/>
        <v>93</v>
      </c>
      <c r="Q17" s="35">
        <f t="shared" si="18"/>
        <v>48</v>
      </c>
      <c r="R17" s="35">
        <f t="shared" si="18"/>
        <v>142</v>
      </c>
      <c r="S17" s="35">
        <f t="shared" si="18"/>
        <v>2939</v>
      </c>
      <c r="T17" s="35">
        <f t="shared" si="18"/>
        <v>102</v>
      </c>
      <c r="U17" s="35">
        <f t="shared" si="18"/>
        <v>40</v>
      </c>
      <c r="V17" s="48">
        <v>-0.10191329684503359</v>
      </c>
    </row>
    <row r="18" spans="1:22" ht="15" customHeight="1" x14ac:dyDescent="0.15">
      <c r="A18" s="4" t="s">
        <v>20</v>
      </c>
      <c r="B18" s="37">
        <f t="shared" ref="B18:I18" si="19">B14+B22</f>
        <v>-66</v>
      </c>
      <c r="C18" s="37">
        <f t="shared" si="19"/>
        <v>-17</v>
      </c>
      <c r="D18" s="37">
        <f t="shared" si="19"/>
        <v>-667</v>
      </c>
      <c r="E18" s="37">
        <f t="shared" si="19"/>
        <v>-58</v>
      </c>
      <c r="F18" s="37">
        <f t="shared" si="19"/>
        <v>26</v>
      </c>
      <c r="G18" s="37">
        <f t="shared" si="19"/>
        <v>336</v>
      </c>
      <c r="H18" s="37">
        <f t="shared" si="19"/>
        <v>84</v>
      </c>
      <c r="I18" s="37">
        <f t="shared" si="19"/>
        <v>823</v>
      </c>
      <c r="J18" s="49">
        <f t="shared" si="3"/>
        <v>-13.04978072089772</v>
      </c>
      <c r="K18" s="49">
        <v>5.849901702471394</v>
      </c>
      <c r="L18" s="49">
        <v>18.899682423369114</v>
      </c>
      <c r="M18" s="37">
        <f t="shared" ref="M18:U18" si="20">M14+M22</f>
        <v>-8</v>
      </c>
      <c r="N18" s="37">
        <f t="shared" si="20"/>
        <v>98</v>
      </c>
      <c r="O18" s="37">
        <f t="shared" si="20"/>
        <v>1393</v>
      </c>
      <c r="P18" s="37">
        <f t="shared" si="20"/>
        <v>43</v>
      </c>
      <c r="Q18" s="37">
        <f t="shared" si="20"/>
        <v>55</v>
      </c>
      <c r="R18" s="37">
        <f t="shared" si="20"/>
        <v>106</v>
      </c>
      <c r="S18" s="37">
        <f t="shared" si="20"/>
        <v>1573</v>
      </c>
      <c r="T18" s="37">
        <f t="shared" si="20"/>
        <v>53</v>
      </c>
      <c r="U18" s="37">
        <f t="shared" si="20"/>
        <v>53</v>
      </c>
      <c r="V18" s="49">
        <v>-1.7999697546065825</v>
      </c>
    </row>
    <row r="19" spans="1:22" ht="15" customHeight="1" x14ac:dyDescent="0.15">
      <c r="A19" s="2" t="s">
        <v>19</v>
      </c>
      <c r="B19" s="36">
        <f t="shared" ref="B19:I19" si="21">B15+B16+B21+B23</f>
        <v>-64</v>
      </c>
      <c r="C19" s="36">
        <f t="shared" si="21"/>
        <v>25</v>
      </c>
      <c r="D19" s="36">
        <f t="shared" si="21"/>
        <v>-888</v>
      </c>
      <c r="E19" s="36">
        <f t="shared" si="21"/>
        <v>-84</v>
      </c>
      <c r="F19" s="36">
        <f t="shared" si="21"/>
        <v>62</v>
      </c>
      <c r="G19" s="36">
        <f t="shared" si="21"/>
        <v>846</v>
      </c>
      <c r="H19" s="36">
        <f t="shared" si="21"/>
        <v>146</v>
      </c>
      <c r="I19" s="36">
        <f t="shared" si="21"/>
        <v>1611</v>
      </c>
      <c r="J19" s="53">
        <f t="shared" si="3"/>
        <v>-8.1943858435214558</v>
      </c>
      <c r="K19" s="53">
        <v>6.0482371702182158</v>
      </c>
      <c r="L19" s="53">
        <v>14.242623013739671</v>
      </c>
      <c r="M19" s="36">
        <f t="shared" ref="M19:U19" si="22">M15+M16+M21+M23</f>
        <v>20</v>
      </c>
      <c r="N19" s="36">
        <f t="shared" si="22"/>
        <v>203</v>
      </c>
      <c r="O19" s="36">
        <f t="shared" si="22"/>
        <v>3668</v>
      </c>
      <c r="P19" s="36">
        <f t="shared" si="22"/>
        <v>137</v>
      </c>
      <c r="Q19" s="36">
        <f t="shared" si="22"/>
        <v>66</v>
      </c>
      <c r="R19" s="36">
        <f t="shared" si="22"/>
        <v>183</v>
      </c>
      <c r="S19" s="36">
        <f t="shared" si="22"/>
        <v>3791</v>
      </c>
      <c r="T19" s="36">
        <f t="shared" si="22"/>
        <v>107</v>
      </c>
      <c r="U19" s="36">
        <f t="shared" si="22"/>
        <v>76</v>
      </c>
      <c r="V19" s="53">
        <v>1.9510442484574924</v>
      </c>
    </row>
    <row r="20" spans="1:22" ht="15" customHeight="1" x14ac:dyDescent="0.15">
      <c r="A20" s="5" t="s">
        <v>18</v>
      </c>
      <c r="B20" s="40">
        <f>E20+M20</f>
        <v>-12</v>
      </c>
      <c r="C20" s="40">
        <v>31</v>
      </c>
      <c r="D20" s="40">
        <f>G20-I20+O20-S20</f>
        <v>-613</v>
      </c>
      <c r="E20" s="40">
        <f>F20-H20</f>
        <v>-30</v>
      </c>
      <c r="F20" s="40">
        <v>58</v>
      </c>
      <c r="G20" s="40">
        <v>668</v>
      </c>
      <c r="H20" s="40">
        <v>88</v>
      </c>
      <c r="I20" s="40">
        <v>1133</v>
      </c>
      <c r="J20" s="61">
        <f t="shared" si="3"/>
        <v>-3.6577017440708106</v>
      </c>
      <c r="K20" s="61">
        <v>7.0715567052035633</v>
      </c>
      <c r="L20" s="61">
        <v>10.729258449274374</v>
      </c>
      <c r="M20" s="40">
        <f>N20-R20</f>
        <v>18</v>
      </c>
      <c r="N20" s="40">
        <f>SUM(P20:Q20)</f>
        <v>119</v>
      </c>
      <c r="O20" s="41">
        <v>2174</v>
      </c>
      <c r="P20" s="41">
        <v>81</v>
      </c>
      <c r="Q20" s="41">
        <v>38</v>
      </c>
      <c r="R20" s="41">
        <f>SUM(T20:U20)</f>
        <v>101</v>
      </c>
      <c r="S20" s="41">
        <v>2322</v>
      </c>
      <c r="T20" s="41">
        <v>82</v>
      </c>
      <c r="U20" s="41">
        <v>19</v>
      </c>
      <c r="V20" s="52">
        <v>2.1946210464424851</v>
      </c>
    </row>
    <row r="21" spans="1:22" ht="15" customHeight="1" x14ac:dyDescent="0.15">
      <c r="A21" s="3" t="s">
        <v>17</v>
      </c>
      <c r="B21" s="42">
        <f t="shared" ref="B21:B38" si="23">E21+M21</f>
        <v>-12</v>
      </c>
      <c r="C21" s="42">
        <v>27</v>
      </c>
      <c r="D21" s="42">
        <f t="shared" ref="D21:D38" si="24">G21-I21+O21-S21</f>
        <v>-321</v>
      </c>
      <c r="E21" s="42">
        <f t="shared" ref="E21:E38" si="25">F21-H21</f>
        <v>-45</v>
      </c>
      <c r="F21" s="42">
        <v>40</v>
      </c>
      <c r="G21" s="42">
        <v>590</v>
      </c>
      <c r="H21" s="42">
        <v>85</v>
      </c>
      <c r="I21" s="42">
        <v>873</v>
      </c>
      <c r="J21" s="62">
        <f t="shared" si="3"/>
        <v>-6.8466130050728111</v>
      </c>
      <c r="K21" s="62">
        <v>6.0858782267313885</v>
      </c>
      <c r="L21" s="62">
        <v>12.9324912318042</v>
      </c>
      <c r="M21" s="42">
        <f t="shared" ref="M21:M38" si="26">N21-R21</f>
        <v>33</v>
      </c>
      <c r="N21" s="42">
        <f>SUM(P21:Q21)</f>
        <v>144</v>
      </c>
      <c r="O21" s="42">
        <v>2310</v>
      </c>
      <c r="P21" s="42">
        <v>108</v>
      </c>
      <c r="Q21" s="42">
        <v>36</v>
      </c>
      <c r="R21" s="42">
        <f t="shared" ref="R21:R38" si="27">SUM(T21:U21)</f>
        <v>111</v>
      </c>
      <c r="S21" s="42">
        <v>2348</v>
      </c>
      <c r="T21" s="42">
        <v>69</v>
      </c>
      <c r="U21" s="42">
        <v>42</v>
      </c>
      <c r="V21" s="49">
        <v>5.020849537053401</v>
      </c>
    </row>
    <row r="22" spans="1:22" ht="15" customHeight="1" x14ac:dyDescent="0.15">
      <c r="A22" s="3" t="s">
        <v>16</v>
      </c>
      <c r="B22" s="42">
        <f t="shared" si="23"/>
        <v>-24</v>
      </c>
      <c r="C22" s="42">
        <v>10</v>
      </c>
      <c r="D22" s="42">
        <f t="shared" si="24"/>
        <v>-300</v>
      </c>
      <c r="E22" s="42">
        <f t="shared" si="25"/>
        <v>-24</v>
      </c>
      <c r="F22" s="42">
        <v>16</v>
      </c>
      <c r="G22" s="42">
        <v>168</v>
      </c>
      <c r="H22" s="42">
        <v>40</v>
      </c>
      <c r="I22" s="42">
        <v>368</v>
      </c>
      <c r="J22" s="62">
        <f t="shared" si="3"/>
        <v>-11.466285153353731</v>
      </c>
      <c r="K22" s="62">
        <v>7.6441901022358207</v>
      </c>
      <c r="L22" s="62">
        <v>19.110475255589552</v>
      </c>
      <c r="M22" s="42">
        <f t="shared" si="26"/>
        <v>0</v>
      </c>
      <c r="N22" s="42">
        <f t="shared" ref="N22:N38" si="28">SUM(P22:Q22)</f>
        <v>45</v>
      </c>
      <c r="O22" s="42">
        <v>617</v>
      </c>
      <c r="P22" s="42">
        <v>13</v>
      </c>
      <c r="Q22" s="42">
        <v>32</v>
      </c>
      <c r="R22" s="42">
        <f t="shared" si="27"/>
        <v>45</v>
      </c>
      <c r="S22" s="42">
        <v>717</v>
      </c>
      <c r="T22" s="42">
        <v>19</v>
      </c>
      <c r="U22" s="42">
        <v>26</v>
      </c>
      <c r="V22" s="49">
        <v>0</v>
      </c>
    </row>
    <row r="23" spans="1:22" ht="15" customHeight="1" x14ac:dyDescent="0.15">
      <c r="A23" s="1" t="s">
        <v>15</v>
      </c>
      <c r="B23" s="43">
        <f t="shared" si="23"/>
        <v>-25</v>
      </c>
      <c r="C23" s="43">
        <v>-25</v>
      </c>
      <c r="D23" s="43">
        <f t="shared" si="24"/>
        <v>-154</v>
      </c>
      <c r="E23" s="43">
        <f t="shared" si="25"/>
        <v>-13</v>
      </c>
      <c r="F23" s="43">
        <v>11</v>
      </c>
      <c r="G23" s="43">
        <v>118</v>
      </c>
      <c r="H23" s="43">
        <v>24</v>
      </c>
      <c r="I23" s="43">
        <v>265</v>
      </c>
      <c r="J23" s="63">
        <f t="shared" si="3"/>
        <v>-8.9746153062648784</v>
      </c>
      <c r="K23" s="63">
        <v>7.5939052591472045</v>
      </c>
      <c r="L23" s="63">
        <v>16.568520565412083</v>
      </c>
      <c r="M23" s="43">
        <f t="shared" si="26"/>
        <v>-12</v>
      </c>
      <c r="N23" s="43">
        <f t="shared" si="28"/>
        <v>22</v>
      </c>
      <c r="O23" s="43">
        <v>626</v>
      </c>
      <c r="P23" s="43">
        <v>15</v>
      </c>
      <c r="Q23" s="43">
        <v>7</v>
      </c>
      <c r="R23" s="43">
        <f t="shared" si="27"/>
        <v>34</v>
      </c>
      <c r="S23" s="47">
        <v>633</v>
      </c>
      <c r="T23" s="47">
        <v>20</v>
      </c>
      <c r="U23" s="47">
        <v>14</v>
      </c>
      <c r="V23" s="54">
        <v>-8.2842602827060396</v>
      </c>
    </row>
    <row r="24" spans="1:22" ht="15" customHeight="1" x14ac:dyDescent="0.15">
      <c r="A24" s="7" t="s">
        <v>14</v>
      </c>
      <c r="B24" s="45">
        <f t="shared" si="23"/>
        <v>-17</v>
      </c>
      <c r="C24" s="45">
        <v>-11</v>
      </c>
      <c r="D24" s="45">
        <f t="shared" si="24"/>
        <v>-126</v>
      </c>
      <c r="E24" s="40">
        <f t="shared" si="25"/>
        <v>-7</v>
      </c>
      <c r="F24" s="45">
        <v>2</v>
      </c>
      <c r="G24" s="45">
        <v>31</v>
      </c>
      <c r="H24" s="45">
        <v>9</v>
      </c>
      <c r="I24" s="46">
        <v>99</v>
      </c>
      <c r="J24" s="73">
        <f t="shared" si="3"/>
        <v>-14.568158168574403</v>
      </c>
      <c r="K24" s="73">
        <v>4.1623309053069724</v>
      </c>
      <c r="L24" s="73">
        <v>18.730489073881376</v>
      </c>
      <c r="M24" s="40">
        <f t="shared" si="26"/>
        <v>-10</v>
      </c>
      <c r="N24" s="45">
        <f t="shared" si="28"/>
        <v>5</v>
      </c>
      <c r="O24" s="45">
        <v>140</v>
      </c>
      <c r="P24" s="45">
        <v>3</v>
      </c>
      <c r="Q24" s="45">
        <v>2</v>
      </c>
      <c r="R24" s="45">
        <f t="shared" si="27"/>
        <v>15</v>
      </c>
      <c r="S24" s="45">
        <v>198</v>
      </c>
      <c r="T24" s="45">
        <v>10</v>
      </c>
      <c r="U24" s="45">
        <v>5</v>
      </c>
      <c r="V24" s="51">
        <v>-20.811654526534859</v>
      </c>
    </row>
    <row r="25" spans="1:22" ht="15" customHeight="1" x14ac:dyDescent="0.15">
      <c r="A25" s="5" t="s">
        <v>13</v>
      </c>
      <c r="B25" s="40">
        <f t="shared" si="23"/>
        <v>-2</v>
      </c>
      <c r="C25" s="40">
        <v>1</v>
      </c>
      <c r="D25" s="40">
        <f t="shared" si="24"/>
        <v>-45</v>
      </c>
      <c r="E25" s="40">
        <f t="shared" si="25"/>
        <v>-2</v>
      </c>
      <c r="F25" s="40">
        <v>1</v>
      </c>
      <c r="G25" s="40">
        <v>7</v>
      </c>
      <c r="H25" s="40">
        <v>3</v>
      </c>
      <c r="I25" s="40">
        <v>41</v>
      </c>
      <c r="J25" s="61">
        <f t="shared" si="3"/>
        <v>-15.224308978598614</v>
      </c>
      <c r="K25" s="61">
        <v>7.6121544892993072</v>
      </c>
      <c r="L25" s="61">
        <v>22.836463467897921</v>
      </c>
      <c r="M25" s="40">
        <f t="shared" si="26"/>
        <v>0</v>
      </c>
      <c r="N25" s="40">
        <f t="shared" si="28"/>
        <v>1</v>
      </c>
      <c r="O25" s="40">
        <v>46</v>
      </c>
      <c r="P25" s="40">
        <v>1</v>
      </c>
      <c r="Q25" s="40">
        <v>0</v>
      </c>
      <c r="R25" s="40">
        <f t="shared" si="27"/>
        <v>1</v>
      </c>
      <c r="S25" s="41">
        <v>57</v>
      </c>
      <c r="T25" s="41">
        <v>1</v>
      </c>
      <c r="U25" s="41">
        <v>0</v>
      </c>
      <c r="V25" s="52">
        <v>0</v>
      </c>
    </row>
    <row r="26" spans="1:22" ht="15" customHeight="1" x14ac:dyDescent="0.15">
      <c r="A26" s="3" t="s">
        <v>12</v>
      </c>
      <c r="B26" s="42">
        <f t="shared" si="23"/>
        <v>-4</v>
      </c>
      <c r="C26" s="42">
        <v>9</v>
      </c>
      <c r="D26" s="42">
        <f t="shared" si="24"/>
        <v>-69</v>
      </c>
      <c r="E26" s="42">
        <f t="shared" si="25"/>
        <v>-4</v>
      </c>
      <c r="F26" s="42">
        <v>3</v>
      </c>
      <c r="G26" s="42">
        <v>11</v>
      </c>
      <c r="H26" s="42">
        <v>7</v>
      </c>
      <c r="I26" s="42">
        <v>58</v>
      </c>
      <c r="J26" s="62">
        <f t="shared" si="3"/>
        <v>-13.551163974637845</v>
      </c>
      <c r="K26" s="62">
        <v>10.163372980978387</v>
      </c>
      <c r="L26" s="62">
        <v>23.714536955616232</v>
      </c>
      <c r="M26" s="42">
        <f t="shared" si="26"/>
        <v>0</v>
      </c>
      <c r="N26" s="42">
        <f t="shared" si="28"/>
        <v>3</v>
      </c>
      <c r="O26" s="42">
        <v>97</v>
      </c>
      <c r="P26" s="42">
        <v>1</v>
      </c>
      <c r="Q26" s="42">
        <v>2</v>
      </c>
      <c r="R26" s="42">
        <f t="shared" si="27"/>
        <v>3</v>
      </c>
      <c r="S26" s="42">
        <v>119</v>
      </c>
      <c r="T26" s="42">
        <v>2</v>
      </c>
      <c r="U26" s="42">
        <v>1</v>
      </c>
      <c r="V26" s="49">
        <v>0</v>
      </c>
    </row>
    <row r="27" spans="1:22" ht="15" customHeight="1" x14ac:dyDescent="0.15">
      <c r="A27" s="1" t="s">
        <v>11</v>
      </c>
      <c r="B27" s="43">
        <f t="shared" si="23"/>
        <v>-13</v>
      </c>
      <c r="C27" s="43">
        <v>4</v>
      </c>
      <c r="D27" s="43">
        <f t="shared" si="24"/>
        <v>-153</v>
      </c>
      <c r="E27" s="43">
        <f t="shared" si="25"/>
        <v>-4</v>
      </c>
      <c r="F27" s="43">
        <v>4</v>
      </c>
      <c r="G27" s="43">
        <v>52</v>
      </c>
      <c r="H27" s="43">
        <v>8</v>
      </c>
      <c r="I27" s="43">
        <v>149</v>
      </c>
      <c r="J27" s="63">
        <f t="shared" si="3"/>
        <v>-5.6871154204736154</v>
      </c>
      <c r="K27" s="63">
        <v>5.6871154204736154</v>
      </c>
      <c r="L27" s="63">
        <v>11.374230840947231</v>
      </c>
      <c r="M27" s="43">
        <f t="shared" si="26"/>
        <v>-9</v>
      </c>
      <c r="N27" s="43">
        <f t="shared" si="28"/>
        <v>13</v>
      </c>
      <c r="O27" s="47">
        <v>187</v>
      </c>
      <c r="P27" s="47">
        <v>7</v>
      </c>
      <c r="Q27" s="47">
        <v>6</v>
      </c>
      <c r="R27" s="47">
        <f t="shared" si="27"/>
        <v>22</v>
      </c>
      <c r="S27" s="47">
        <v>243</v>
      </c>
      <c r="T27" s="47">
        <v>7</v>
      </c>
      <c r="U27" s="47">
        <v>15</v>
      </c>
      <c r="V27" s="54">
        <v>-12.796009696065635</v>
      </c>
    </row>
    <row r="28" spans="1:22" ht="15" customHeight="1" x14ac:dyDescent="0.15">
      <c r="A28" s="5" t="s">
        <v>10</v>
      </c>
      <c r="B28" s="40">
        <f t="shared" si="23"/>
        <v>-4</v>
      </c>
      <c r="C28" s="40">
        <v>-1</v>
      </c>
      <c r="D28" s="40">
        <f t="shared" si="24"/>
        <v>-54</v>
      </c>
      <c r="E28" s="40">
        <f t="shared" si="25"/>
        <v>-7</v>
      </c>
      <c r="F28" s="40">
        <v>0</v>
      </c>
      <c r="G28" s="40">
        <v>11</v>
      </c>
      <c r="H28" s="40">
        <v>7</v>
      </c>
      <c r="I28" s="40">
        <v>57</v>
      </c>
      <c r="J28" s="61">
        <f t="shared" si="3"/>
        <v>-25.738138053666326</v>
      </c>
      <c r="K28" s="61">
        <v>0</v>
      </c>
      <c r="L28" s="61">
        <v>25.738138053666326</v>
      </c>
      <c r="M28" s="40">
        <f t="shared" si="26"/>
        <v>3</v>
      </c>
      <c r="N28" s="40">
        <f t="shared" si="28"/>
        <v>7</v>
      </c>
      <c r="O28" s="40">
        <v>85</v>
      </c>
      <c r="P28" s="40">
        <v>4</v>
      </c>
      <c r="Q28" s="40">
        <v>3</v>
      </c>
      <c r="R28" s="40">
        <f t="shared" si="27"/>
        <v>4</v>
      </c>
      <c r="S28" s="40">
        <v>93</v>
      </c>
      <c r="T28" s="40">
        <v>2</v>
      </c>
      <c r="U28" s="40">
        <v>2</v>
      </c>
      <c r="V28" s="48">
        <v>11.030630594428423</v>
      </c>
    </row>
    <row r="29" spans="1:22" ht="15" customHeight="1" x14ac:dyDescent="0.15">
      <c r="A29" s="3" t="s">
        <v>9</v>
      </c>
      <c r="B29" s="42">
        <f t="shared" si="23"/>
        <v>-23</v>
      </c>
      <c r="C29" s="42">
        <v>-22</v>
      </c>
      <c r="D29" s="42">
        <f t="shared" si="24"/>
        <v>-96</v>
      </c>
      <c r="E29" s="42">
        <f t="shared" si="25"/>
        <v>-10</v>
      </c>
      <c r="F29" s="42">
        <v>3</v>
      </c>
      <c r="G29" s="42">
        <v>56</v>
      </c>
      <c r="H29" s="42">
        <v>13</v>
      </c>
      <c r="I29" s="42">
        <v>142</v>
      </c>
      <c r="J29" s="62">
        <f t="shared" si="3"/>
        <v>-14.058646836036232</v>
      </c>
      <c r="K29" s="62">
        <v>4.2175940508108694</v>
      </c>
      <c r="L29" s="62">
        <v>18.276240886847102</v>
      </c>
      <c r="M29" s="42">
        <f t="shared" si="26"/>
        <v>-13</v>
      </c>
      <c r="N29" s="42">
        <f t="shared" si="28"/>
        <v>11</v>
      </c>
      <c r="O29" s="42">
        <v>270</v>
      </c>
      <c r="P29" s="42">
        <v>2</v>
      </c>
      <c r="Q29" s="42">
        <v>9</v>
      </c>
      <c r="R29" s="42">
        <f t="shared" si="27"/>
        <v>24</v>
      </c>
      <c r="S29" s="42">
        <v>280</v>
      </c>
      <c r="T29" s="42">
        <v>12</v>
      </c>
      <c r="U29" s="42">
        <v>12</v>
      </c>
      <c r="V29" s="49">
        <v>-18.276240886847098</v>
      </c>
    </row>
    <row r="30" spans="1:22" ht="15" customHeight="1" x14ac:dyDescent="0.15">
      <c r="A30" s="3" t="s">
        <v>8</v>
      </c>
      <c r="B30" s="42">
        <f t="shared" si="23"/>
        <v>-4</v>
      </c>
      <c r="C30" s="42">
        <v>0</v>
      </c>
      <c r="D30" s="42">
        <f t="shared" si="24"/>
        <v>-109</v>
      </c>
      <c r="E30" s="42">
        <f t="shared" si="25"/>
        <v>-10</v>
      </c>
      <c r="F30" s="42">
        <v>3</v>
      </c>
      <c r="G30" s="42">
        <v>56</v>
      </c>
      <c r="H30" s="42">
        <v>13</v>
      </c>
      <c r="I30" s="42">
        <v>138</v>
      </c>
      <c r="J30" s="62">
        <f t="shared" si="3"/>
        <v>-13.477684489615559</v>
      </c>
      <c r="K30" s="62">
        <v>4.043305346884666</v>
      </c>
      <c r="L30" s="62">
        <v>17.520989836500224</v>
      </c>
      <c r="M30" s="42">
        <f t="shared" si="26"/>
        <v>6</v>
      </c>
      <c r="N30" s="42">
        <f t="shared" si="28"/>
        <v>27</v>
      </c>
      <c r="O30" s="42">
        <v>262</v>
      </c>
      <c r="P30" s="42">
        <v>23</v>
      </c>
      <c r="Q30" s="42">
        <v>4</v>
      </c>
      <c r="R30" s="42">
        <f t="shared" si="27"/>
        <v>21</v>
      </c>
      <c r="S30" s="42">
        <v>289</v>
      </c>
      <c r="T30" s="42">
        <v>13</v>
      </c>
      <c r="U30" s="42">
        <v>8</v>
      </c>
      <c r="V30" s="49">
        <v>8.0866106937693338</v>
      </c>
    </row>
    <row r="31" spans="1:22" ht="15" customHeight="1" x14ac:dyDescent="0.15">
      <c r="A31" s="1" t="s">
        <v>7</v>
      </c>
      <c r="B31" s="43">
        <f t="shared" si="23"/>
        <v>-11</v>
      </c>
      <c r="C31" s="43">
        <v>-4</v>
      </c>
      <c r="D31" s="43">
        <f t="shared" si="24"/>
        <v>-108</v>
      </c>
      <c r="E31" s="43">
        <f t="shared" si="25"/>
        <v>-7</v>
      </c>
      <c r="F31" s="43">
        <v>4</v>
      </c>
      <c r="G31" s="43">
        <v>45</v>
      </c>
      <c r="H31" s="43">
        <v>11</v>
      </c>
      <c r="I31" s="43">
        <v>118</v>
      </c>
      <c r="J31" s="63">
        <f t="shared" si="3"/>
        <v>-11.1788396172491</v>
      </c>
      <c r="K31" s="63">
        <v>6.3879083527137697</v>
      </c>
      <c r="L31" s="63">
        <v>17.566747969962869</v>
      </c>
      <c r="M31" s="43">
        <f t="shared" si="26"/>
        <v>-4</v>
      </c>
      <c r="N31" s="43">
        <f t="shared" si="28"/>
        <v>8</v>
      </c>
      <c r="O31" s="43">
        <v>159</v>
      </c>
      <c r="P31" s="43">
        <v>1</v>
      </c>
      <c r="Q31" s="43">
        <v>7</v>
      </c>
      <c r="R31" s="43">
        <f t="shared" si="27"/>
        <v>12</v>
      </c>
      <c r="S31" s="43">
        <v>194</v>
      </c>
      <c r="T31" s="43">
        <v>7</v>
      </c>
      <c r="U31" s="43">
        <v>5</v>
      </c>
      <c r="V31" s="53">
        <v>-6.3879083527137706</v>
      </c>
    </row>
    <row r="32" spans="1:22" ht="15" customHeight="1" x14ac:dyDescent="0.15">
      <c r="A32" s="5" t="s">
        <v>6</v>
      </c>
      <c r="B32" s="40">
        <f t="shared" si="23"/>
        <v>6</v>
      </c>
      <c r="C32" s="40">
        <v>0</v>
      </c>
      <c r="D32" s="40">
        <f t="shared" si="24"/>
        <v>12</v>
      </c>
      <c r="E32" s="40">
        <f t="shared" si="25"/>
        <v>3</v>
      </c>
      <c r="F32" s="40">
        <v>3</v>
      </c>
      <c r="G32" s="40">
        <v>20</v>
      </c>
      <c r="H32" s="40">
        <v>0</v>
      </c>
      <c r="I32" s="40">
        <v>9</v>
      </c>
      <c r="J32" s="61">
        <f t="shared" si="3"/>
        <v>18.612377739731834</v>
      </c>
      <c r="K32" s="61">
        <v>18.612377739731834</v>
      </c>
      <c r="L32" s="61">
        <v>0</v>
      </c>
      <c r="M32" s="40">
        <f t="shared" si="26"/>
        <v>3</v>
      </c>
      <c r="N32" s="40">
        <f t="shared" si="28"/>
        <v>8</v>
      </c>
      <c r="O32" s="41">
        <v>97</v>
      </c>
      <c r="P32" s="41">
        <v>1</v>
      </c>
      <c r="Q32" s="41">
        <v>7</v>
      </c>
      <c r="R32" s="41">
        <f t="shared" si="27"/>
        <v>5</v>
      </c>
      <c r="S32" s="41">
        <v>96</v>
      </c>
      <c r="T32" s="41">
        <v>2</v>
      </c>
      <c r="U32" s="41">
        <v>3</v>
      </c>
      <c r="V32" s="52">
        <v>18.612377739731837</v>
      </c>
    </row>
    <row r="33" spans="1:22" ht="15" customHeight="1" x14ac:dyDescent="0.15">
      <c r="A33" s="3" t="s">
        <v>5</v>
      </c>
      <c r="B33" s="42">
        <f t="shared" si="23"/>
        <v>-17</v>
      </c>
      <c r="C33" s="42">
        <v>-1</v>
      </c>
      <c r="D33" s="42">
        <f t="shared" si="24"/>
        <v>-106</v>
      </c>
      <c r="E33" s="42">
        <f>F33-H33</f>
        <v>-17</v>
      </c>
      <c r="F33" s="42">
        <v>1</v>
      </c>
      <c r="G33" s="42">
        <v>42</v>
      </c>
      <c r="H33" s="42">
        <v>18</v>
      </c>
      <c r="I33" s="42">
        <v>151</v>
      </c>
      <c r="J33" s="62">
        <f t="shared" si="3"/>
        <v>-24.666299301874751</v>
      </c>
      <c r="K33" s="62">
        <v>1.4509587824632206</v>
      </c>
      <c r="L33" s="62">
        <v>26.117258084337973</v>
      </c>
      <c r="M33" s="42">
        <f>N33-R33</f>
        <v>0</v>
      </c>
      <c r="N33" s="42">
        <f t="shared" si="28"/>
        <v>13</v>
      </c>
      <c r="O33" s="42">
        <v>231</v>
      </c>
      <c r="P33" s="42">
        <v>5</v>
      </c>
      <c r="Q33" s="42">
        <v>8</v>
      </c>
      <c r="R33" s="42">
        <f t="shared" si="27"/>
        <v>13</v>
      </c>
      <c r="S33" s="42">
        <v>228</v>
      </c>
      <c r="T33" s="42">
        <v>6</v>
      </c>
      <c r="U33" s="42">
        <v>7</v>
      </c>
      <c r="V33" s="49">
        <v>0</v>
      </c>
    </row>
    <row r="34" spans="1:22" ht="15" customHeight="1" x14ac:dyDescent="0.15">
      <c r="A34" s="3" t="s">
        <v>4</v>
      </c>
      <c r="B34" s="42">
        <f t="shared" si="23"/>
        <v>-9</v>
      </c>
      <c r="C34" s="42">
        <v>-7</v>
      </c>
      <c r="D34" s="42">
        <f t="shared" si="24"/>
        <v>-93</v>
      </c>
      <c r="E34" s="42">
        <f t="shared" si="25"/>
        <v>-8</v>
      </c>
      <c r="F34" s="42">
        <v>0</v>
      </c>
      <c r="G34" s="42">
        <v>17</v>
      </c>
      <c r="H34" s="42">
        <v>8</v>
      </c>
      <c r="I34" s="42">
        <v>91</v>
      </c>
      <c r="J34" s="62">
        <f t="shared" si="3"/>
        <v>-17.254587669569933</v>
      </c>
      <c r="K34" s="62">
        <v>0</v>
      </c>
      <c r="L34" s="62">
        <v>17.254587669569933</v>
      </c>
      <c r="M34" s="42">
        <f t="shared" si="26"/>
        <v>-1</v>
      </c>
      <c r="N34" s="42">
        <f t="shared" si="28"/>
        <v>6</v>
      </c>
      <c r="O34" s="42">
        <v>124</v>
      </c>
      <c r="P34" s="42">
        <v>4</v>
      </c>
      <c r="Q34" s="42">
        <v>2</v>
      </c>
      <c r="R34" s="42">
        <f t="shared" si="27"/>
        <v>7</v>
      </c>
      <c r="S34" s="42">
        <v>143</v>
      </c>
      <c r="T34" s="42">
        <v>3</v>
      </c>
      <c r="U34" s="42">
        <v>4</v>
      </c>
      <c r="V34" s="49">
        <v>-2.1568234586962394</v>
      </c>
    </row>
    <row r="35" spans="1:22" ht="15" customHeight="1" x14ac:dyDescent="0.15">
      <c r="A35" s="1" t="s">
        <v>3</v>
      </c>
      <c r="B35" s="43">
        <f t="shared" si="23"/>
        <v>4</v>
      </c>
      <c r="C35" s="43">
        <v>27</v>
      </c>
      <c r="D35" s="43">
        <f t="shared" si="24"/>
        <v>-62</v>
      </c>
      <c r="E35" s="43">
        <f t="shared" si="25"/>
        <v>3</v>
      </c>
      <c r="F35" s="43">
        <v>6</v>
      </c>
      <c r="G35" s="43">
        <v>38</v>
      </c>
      <c r="H35" s="43">
        <v>3</v>
      </c>
      <c r="I35" s="43">
        <v>91</v>
      </c>
      <c r="J35" s="63">
        <f t="shared" si="3"/>
        <v>6.3102360304132699</v>
      </c>
      <c r="K35" s="63">
        <v>12.62047206082654</v>
      </c>
      <c r="L35" s="63">
        <v>6.3102360304132699</v>
      </c>
      <c r="M35" s="43">
        <f t="shared" si="26"/>
        <v>1</v>
      </c>
      <c r="N35" s="43">
        <f t="shared" si="28"/>
        <v>6</v>
      </c>
      <c r="O35" s="47">
        <v>162</v>
      </c>
      <c r="P35" s="47">
        <v>1</v>
      </c>
      <c r="Q35" s="47">
        <v>5</v>
      </c>
      <c r="R35" s="47">
        <f t="shared" si="27"/>
        <v>5</v>
      </c>
      <c r="S35" s="47">
        <v>171</v>
      </c>
      <c r="T35" s="47">
        <v>3</v>
      </c>
      <c r="U35" s="47">
        <v>2</v>
      </c>
      <c r="V35" s="54">
        <v>2.1034120101377578</v>
      </c>
    </row>
    <row r="36" spans="1:22" ht="15" customHeight="1" x14ac:dyDescent="0.15">
      <c r="A36" s="5" t="s">
        <v>2</v>
      </c>
      <c r="B36" s="40">
        <f t="shared" si="23"/>
        <v>-5</v>
      </c>
      <c r="C36" s="40">
        <v>-1</v>
      </c>
      <c r="D36" s="40">
        <f t="shared" si="24"/>
        <v>-63</v>
      </c>
      <c r="E36" s="40">
        <f t="shared" si="25"/>
        <v>-4</v>
      </c>
      <c r="F36" s="40">
        <v>0</v>
      </c>
      <c r="G36" s="40">
        <v>7</v>
      </c>
      <c r="H36" s="40">
        <v>4</v>
      </c>
      <c r="I36" s="40">
        <v>64</v>
      </c>
      <c r="J36" s="61">
        <f t="shared" si="3"/>
        <v>-21.505376344086024</v>
      </c>
      <c r="K36" s="61">
        <v>0</v>
      </c>
      <c r="L36" s="61">
        <v>21.505376344086024</v>
      </c>
      <c r="M36" s="40">
        <f t="shared" si="26"/>
        <v>-1</v>
      </c>
      <c r="N36" s="40">
        <f t="shared" si="28"/>
        <v>2</v>
      </c>
      <c r="O36" s="40">
        <v>49</v>
      </c>
      <c r="P36" s="40">
        <v>1</v>
      </c>
      <c r="Q36" s="40">
        <v>1</v>
      </c>
      <c r="R36" s="40">
        <f t="shared" si="27"/>
        <v>3</v>
      </c>
      <c r="S36" s="40">
        <v>55</v>
      </c>
      <c r="T36" s="40">
        <v>3</v>
      </c>
      <c r="U36" s="40">
        <v>0</v>
      </c>
      <c r="V36" s="48">
        <v>-5.3763440860215042</v>
      </c>
    </row>
    <row r="37" spans="1:22" ht="15" customHeight="1" x14ac:dyDescent="0.15">
      <c r="A37" s="3" t="s">
        <v>1</v>
      </c>
      <c r="B37" s="42">
        <f t="shared" si="23"/>
        <v>0</v>
      </c>
      <c r="C37" s="42">
        <v>7</v>
      </c>
      <c r="D37" s="42">
        <f t="shared" si="24"/>
        <v>-51</v>
      </c>
      <c r="E37" s="42">
        <f t="shared" si="25"/>
        <v>-1</v>
      </c>
      <c r="F37" s="42">
        <v>0</v>
      </c>
      <c r="G37" s="42">
        <v>8</v>
      </c>
      <c r="H37" s="42">
        <v>1</v>
      </c>
      <c r="I37" s="42">
        <v>38</v>
      </c>
      <c r="J37" s="62">
        <f t="shared" si="3"/>
        <v>-7.5488821054368449</v>
      </c>
      <c r="K37" s="62">
        <v>0</v>
      </c>
      <c r="L37" s="62">
        <v>7.5488821054368449</v>
      </c>
      <c r="M37" s="42">
        <f t="shared" si="26"/>
        <v>1</v>
      </c>
      <c r="N37" s="42">
        <f t="shared" si="28"/>
        <v>2</v>
      </c>
      <c r="O37" s="42">
        <v>40</v>
      </c>
      <c r="P37" s="42">
        <v>2</v>
      </c>
      <c r="Q37" s="42">
        <v>0</v>
      </c>
      <c r="R37" s="42">
        <f t="shared" si="27"/>
        <v>1</v>
      </c>
      <c r="S37" s="42">
        <v>61</v>
      </c>
      <c r="T37" s="42">
        <v>0</v>
      </c>
      <c r="U37" s="42">
        <v>1</v>
      </c>
      <c r="V37" s="49">
        <v>7.5488821054368449</v>
      </c>
    </row>
    <row r="38" spans="1:22" ht="15" customHeight="1" x14ac:dyDescent="0.15">
      <c r="A38" s="1" t="s">
        <v>0</v>
      </c>
      <c r="B38" s="43">
        <f t="shared" si="23"/>
        <v>-6</v>
      </c>
      <c r="C38" s="43">
        <v>-2</v>
      </c>
      <c r="D38" s="43">
        <f t="shared" si="24"/>
        <v>-50</v>
      </c>
      <c r="E38" s="43">
        <f t="shared" si="25"/>
        <v>-2</v>
      </c>
      <c r="F38" s="43">
        <v>1</v>
      </c>
      <c r="G38" s="43">
        <v>6</v>
      </c>
      <c r="H38" s="43">
        <v>3</v>
      </c>
      <c r="I38" s="43">
        <v>29</v>
      </c>
      <c r="J38" s="63">
        <f t="shared" si="3"/>
        <v>-16.409244771234505</v>
      </c>
      <c r="K38" s="63">
        <v>8.2046223856172524</v>
      </c>
      <c r="L38" s="63">
        <v>24.613867156851757</v>
      </c>
      <c r="M38" s="43">
        <f t="shared" si="26"/>
        <v>-4</v>
      </c>
      <c r="N38" s="43">
        <f t="shared" si="28"/>
        <v>0</v>
      </c>
      <c r="O38" s="43">
        <v>29</v>
      </c>
      <c r="P38" s="43">
        <v>0</v>
      </c>
      <c r="Q38" s="43">
        <v>0</v>
      </c>
      <c r="R38" s="43">
        <f t="shared" si="27"/>
        <v>4</v>
      </c>
      <c r="S38" s="43">
        <v>56</v>
      </c>
      <c r="T38" s="43">
        <v>1</v>
      </c>
      <c r="U38" s="43">
        <v>3</v>
      </c>
      <c r="V38" s="53">
        <v>-32.81848954246901</v>
      </c>
    </row>
    <row r="39" spans="1:22" x14ac:dyDescent="0.15">
      <c r="A39" s="60" t="s">
        <v>59</v>
      </c>
    </row>
    <row r="40" spans="1:22" x14ac:dyDescent="0.15">
      <c r="A40" s="60" t="s">
        <v>60</v>
      </c>
    </row>
    <row r="41" spans="1:22" x14ac:dyDescent="0.15">
      <c r="A41" s="60" t="s">
        <v>61</v>
      </c>
    </row>
  </sheetData>
  <mergeCells count="17">
    <mergeCell ref="S7:S8"/>
    <mergeCell ref="A5:A8"/>
    <mergeCell ref="B5:D5"/>
    <mergeCell ref="E5:L5"/>
    <mergeCell ref="M5:V5"/>
    <mergeCell ref="C6:C8"/>
    <mergeCell ref="D6:D8"/>
    <mergeCell ref="J6:L6"/>
    <mergeCell ref="G6:G8"/>
    <mergeCell ref="I6:I8"/>
    <mergeCell ref="O7:O8"/>
    <mergeCell ref="N6:Q6"/>
    <mergeCell ref="R6:U6"/>
    <mergeCell ref="J7:J8"/>
    <mergeCell ref="P7:P8"/>
    <mergeCell ref="T7:T8"/>
    <mergeCell ref="V7:V8"/>
  </mergeCells>
  <phoneticPr fontId="3"/>
  <pageMargins left="0.70866141732283472" right="0.70866141732283472" top="0.74803149606299213" bottom="0.74803149606299213" header="0.31496062992125984" footer="0.31496062992125984"/>
  <pageSetup paperSize="9" scale="85" fitToHeight="0" orientation="landscape" r:id="rId1"/>
  <colBreaks count="1" manualBreakCount="1">
    <brk id="12" max="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市町村別計</vt:lpstr>
      <vt:lpstr>市町村別 (男)</vt:lpstr>
      <vt:lpstr>市町村別 (女)</vt:lpstr>
      <vt:lpstr>'市町村別 (女)'!Print_Area</vt:lpstr>
      <vt:lpstr>'市町村別 (男)'!Print_Area</vt:lpstr>
      <vt:lpstr>市町村別計!Print_Area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野田 英志</cp:lastModifiedBy>
  <cp:lastPrinted>2017-11-02T09:41:08Z</cp:lastPrinted>
  <dcterms:created xsi:type="dcterms:W3CDTF">2017-09-15T07:21:02Z</dcterms:created>
  <dcterms:modified xsi:type="dcterms:W3CDTF">2020-02-19T04:21:06Z</dcterms:modified>
</cp:coreProperties>
</file>