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元年度\R１．１１\R1.11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<sst xmlns="http://schemas.openxmlformats.org/spreadsheetml/2006/main" count="194" uniqueCount="63">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</sst>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90" zoomScaleNormal="100" zoomScaleSheetLayoutView="9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-228</v>
      </c>
      <c r="C9" s="34">
        <f>C10+C11</f>
        <v>8</v>
      </c>
      <c r="D9" s="64">
        <f>IF(B9-C9=0,"-",(1-(B9/(B9-C9)))*-1)</f>
        <v>-3.3898305084745783E-2</v>
      </c>
      <c r="E9" s="34">
        <f>E10+E11</f>
        <v>-4978</v>
      </c>
      <c r="F9" s="64">
        <f>IF(B9-E9=0,"-",(1-(B9/(B9-E9)))*-1)</f>
        <v>-1.048</v>
      </c>
      <c r="G9" s="34">
        <f>G10+G11</f>
        <v>-284</v>
      </c>
      <c r="H9" s="34">
        <f>H10+H11</f>
        <v>339</v>
      </c>
      <c r="I9" s="34">
        <f>I10+I11</f>
        <v>4020</v>
      </c>
      <c r="J9" s="34">
        <f>J10+J11</f>
        <v>623</v>
      </c>
      <c r="K9" s="34">
        <f>K10+K11</f>
        <v>7595</v>
      </c>
      <c r="L9" s="51">
        <f t="shared" ref="L9:L19" si="0">M9-N9</f>
        <v>-6.0202741414241734</v>
      </c>
      <c r="M9" s="55">
        <v>7.186172302615474</v>
      </c>
      <c r="N9" s="55">
        <v>13.206446444039647</v>
      </c>
      <c r="O9" s="34">
        <f t="shared" ref="O9:W9" si="1">O10+O11</f>
        <v>56</v>
      </c>
      <c r="P9" s="34">
        <f t="shared" si="1"/>
        <v>1023</v>
      </c>
      <c r="Q9" s="34">
        <f t="shared" si="1"/>
        <v>16154</v>
      </c>
      <c r="R9" s="34">
        <f t="shared" si="1"/>
        <v>647</v>
      </c>
      <c r="S9" s="34">
        <f t="shared" si="1"/>
        <v>376</v>
      </c>
      <c r="T9" s="34">
        <f t="shared" si="1"/>
        <v>967</v>
      </c>
      <c r="U9" s="34">
        <f t="shared" si="1"/>
        <v>17557</v>
      </c>
      <c r="V9" s="34">
        <f t="shared" si="1"/>
        <v>591</v>
      </c>
      <c r="W9" s="34">
        <f t="shared" si="1"/>
        <v>376</v>
      </c>
      <c r="X9" s="51">
        <v>1.1870963095765923</v>
      </c>
    </row>
    <row r="10" spans="1:24" ht="18.75" customHeight="1" x14ac:dyDescent="0.15">
      <c r="A10" s="6" t="s">
        <v>28</v>
      </c>
      <c r="B10" s="35">
        <f>B20+B21+B22+B23</f>
        <v>-71</v>
      </c>
      <c r="C10" s="35">
        <f>C20+C21+C22+C23</f>
        <v>60</v>
      </c>
      <c r="D10" s="65">
        <f t="shared" ref="D10:D38" si="2">IF(B10-C10=0,"-",(1-(B10/(B10-C10)))*-1)</f>
        <v>-0.4580152671755725</v>
      </c>
      <c r="E10" s="35">
        <f>E20+E21+E22+E23</f>
        <v>-2843</v>
      </c>
      <c r="F10" s="65">
        <f t="shared" ref="F10:F38" si="3">IF(B10-E10=0,"-",(1-(B10/(B10-E10)))*-1)</f>
        <v>-1.0256132756132756</v>
      </c>
      <c r="G10" s="35">
        <f>G20+G21+G22+G23</f>
        <v>-142</v>
      </c>
      <c r="H10" s="35">
        <f>H20+H21+H22+H23</f>
        <v>271</v>
      </c>
      <c r="I10" s="35">
        <f>I20+I21+I22+I23</f>
        <v>3193</v>
      </c>
      <c r="J10" s="35">
        <f>J20+J21+J22+J23</f>
        <v>413</v>
      </c>
      <c r="K10" s="35">
        <f>K20+K21+K22+K23</f>
        <v>5179</v>
      </c>
      <c r="L10" s="48">
        <f t="shared" si="0"/>
        <v>-4.0179552910029122</v>
      </c>
      <c r="M10" s="56">
        <v>7.668069604660487</v>
      </c>
      <c r="N10" s="56">
        <v>11.686024895663399</v>
      </c>
      <c r="O10" s="35">
        <f t="shared" ref="O10:W10" si="4">O20+O21+O22+O23</f>
        <v>71</v>
      </c>
      <c r="P10" s="35">
        <f t="shared" si="4"/>
        <v>768</v>
      </c>
      <c r="Q10" s="35">
        <f t="shared" si="4"/>
        <v>12247</v>
      </c>
      <c r="R10" s="35">
        <f t="shared" si="4"/>
        <v>518</v>
      </c>
      <c r="S10" s="35">
        <f t="shared" si="4"/>
        <v>250</v>
      </c>
      <c r="T10" s="35">
        <f t="shared" si="4"/>
        <v>697</v>
      </c>
      <c r="U10" s="35">
        <f t="shared" si="4"/>
        <v>13104</v>
      </c>
      <c r="V10" s="35">
        <f t="shared" si="4"/>
        <v>481</v>
      </c>
      <c r="W10" s="35">
        <f t="shared" si="4"/>
        <v>216</v>
      </c>
      <c r="X10" s="48">
        <v>2.0089776455014565</v>
      </c>
    </row>
    <row r="11" spans="1:24" ht="18.75" customHeight="1" x14ac:dyDescent="0.15">
      <c r="A11" s="2" t="s">
        <v>27</v>
      </c>
      <c r="B11" s="36">
        <f>B12+B13+B14+B15+B16</f>
        <v>-157</v>
      </c>
      <c r="C11" s="36">
        <f>C12+C13+C14+C15+C16</f>
        <v>-52</v>
      </c>
      <c r="D11" s="66">
        <f t="shared" si="2"/>
        <v>0.49523809523809526</v>
      </c>
      <c r="E11" s="36">
        <f>E12+E13+E14+E15+E16</f>
        <v>-2135</v>
      </c>
      <c r="F11" s="66">
        <f t="shared" si="3"/>
        <v>-1.0793731041456016</v>
      </c>
      <c r="G11" s="36">
        <f>G12+G13+G14+G15+G16</f>
        <v>-142</v>
      </c>
      <c r="H11" s="36">
        <f>H12+H13+H14+H15+H16</f>
        <v>68</v>
      </c>
      <c r="I11" s="36">
        <f>I12+I13+I14+I15+I16</f>
        <v>827</v>
      </c>
      <c r="J11" s="36">
        <f>J12+J13+J14+J15+J16</f>
        <v>210</v>
      </c>
      <c r="K11" s="36">
        <f>K12+K13+K14+K15+K16</f>
        <v>2416</v>
      </c>
      <c r="L11" s="50">
        <f t="shared" si="0"/>
        <v>-12.000771494706161</v>
      </c>
      <c r="M11" s="57">
        <v>5.7468483214085841</v>
      </c>
      <c r="N11" s="57">
        <v>17.747619816114746</v>
      </c>
      <c r="O11" s="36">
        <f t="shared" ref="O11:W11" si="5">O12+O13+O14+O15+O16</f>
        <v>-15</v>
      </c>
      <c r="P11" s="36">
        <f t="shared" si="5"/>
        <v>255</v>
      </c>
      <c r="Q11" s="36">
        <f t="shared" si="5"/>
        <v>3907</v>
      </c>
      <c r="R11" s="36">
        <f t="shared" si="5"/>
        <v>129</v>
      </c>
      <c r="S11" s="36">
        <f t="shared" si="5"/>
        <v>126</v>
      </c>
      <c r="T11" s="36">
        <f t="shared" si="5"/>
        <v>270</v>
      </c>
      <c r="U11" s="36">
        <f t="shared" si="5"/>
        <v>4453</v>
      </c>
      <c r="V11" s="36">
        <f t="shared" si="5"/>
        <v>110</v>
      </c>
      <c r="W11" s="36">
        <f t="shared" si="5"/>
        <v>160</v>
      </c>
      <c r="X11" s="53">
        <v>-1.2676871297224785</v>
      </c>
    </row>
    <row r="12" spans="1:24" ht="18.75" customHeight="1" x14ac:dyDescent="0.15">
      <c r="A12" s="6" t="s">
        <v>26</v>
      </c>
      <c r="B12" s="35">
        <f>B24</f>
        <v>-16</v>
      </c>
      <c r="C12" s="35">
        <f>C24</f>
        <v>-8</v>
      </c>
      <c r="D12" s="65">
        <f t="shared" si="2"/>
        <v>1</v>
      </c>
      <c r="E12" s="35">
        <f>E24</f>
        <v>-201</v>
      </c>
      <c r="F12" s="65">
        <f t="shared" si="3"/>
        <v>-1.0864864864864865</v>
      </c>
      <c r="G12" s="35">
        <f>G24</f>
        <v>-12</v>
      </c>
      <c r="H12" s="35">
        <f>H24</f>
        <v>2</v>
      </c>
      <c r="I12" s="35">
        <f>I24</f>
        <v>61</v>
      </c>
      <c r="J12" s="35">
        <f>J24</f>
        <v>14</v>
      </c>
      <c r="K12" s="35">
        <f>K24</f>
        <v>180</v>
      </c>
      <c r="L12" s="48">
        <f t="shared" si="0"/>
        <v>-12.95884826017107</v>
      </c>
      <c r="M12" s="56">
        <v>2.1598080433618447</v>
      </c>
      <c r="N12" s="56">
        <v>15.118656303532914</v>
      </c>
      <c r="O12" s="35">
        <f t="shared" ref="O12:W12" si="6">O24</f>
        <v>-4</v>
      </c>
      <c r="P12" s="35">
        <f t="shared" si="6"/>
        <v>12</v>
      </c>
      <c r="Q12" s="35">
        <f t="shared" si="6"/>
        <v>285</v>
      </c>
      <c r="R12" s="35">
        <f t="shared" si="6"/>
        <v>6</v>
      </c>
      <c r="S12" s="35">
        <f t="shared" si="6"/>
        <v>6</v>
      </c>
      <c r="T12" s="35">
        <f t="shared" si="6"/>
        <v>16</v>
      </c>
      <c r="U12" s="35">
        <f t="shared" si="6"/>
        <v>367</v>
      </c>
      <c r="V12" s="35">
        <f t="shared" si="6"/>
        <v>11</v>
      </c>
      <c r="W12" s="35">
        <f t="shared" si="6"/>
        <v>5</v>
      </c>
      <c r="X12" s="48">
        <v>-4.3196160867236912</v>
      </c>
    </row>
    <row r="13" spans="1:24" ht="18.75" customHeight="1" x14ac:dyDescent="0.15">
      <c r="A13" s="4" t="s">
        <v>25</v>
      </c>
      <c r="B13" s="37">
        <f>B25+B26+B27</f>
        <v>-14</v>
      </c>
      <c r="C13" s="37">
        <f>C25+C26+C27</f>
        <v>35</v>
      </c>
      <c r="D13" s="67">
        <f t="shared" si="2"/>
        <v>-0.7142857142857143</v>
      </c>
      <c r="E13" s="37">
        <f>E25+E26+E27</f>
        <v>-555</v>
      </c>
      <c r="F13" s="67">
        <f t="shared" si="3"/>
        <v>-1.0258780036968578</v>
      </c>
      <c r="G13" s="37">
        <f>G25+G26+G27</f>
        <v>-29</v>
      </c>
      <c r="H13" s="37">
        <f>H25+H26+H27</f>
        <v>10</v>
      </c>
      <c r="I13" s="37">
        <f>I25+I26+I27</f>
        <v>122</v>
      </c>
      <c r="J13" s="37">
        <f>J25+J26+J27</f>
        <v>39</v>
      </c>
      <c r="K13" s="37">
        <f>K25+K26+K27</f>
        <v>475</v>
      </c>
      <c r="L13" s="49">
        <f t="shared" si="0"/>
        <v>-13.438744210611848</v>
      </c>
      <c r="M13" s="58">
        <v>4.6340497277971879</v>
      </c>
      <c r="N13" s="58">
        <v>18.072793938409035</v>
      </c>
      <c r="O13" s="37">
        <f t="shared" ref="O13:W13" si="7">O25+O26+O27</f>
        <v>15</v>
      </c>
      <c r="P13" s="37">
        <f t="shared" si="7"/>
        <v>61</v>
      </c>
      <c r="Q13" s="37">
        <f t="shared" si="7"/>
        <v>641</v>
      </c>
      <c r="R13" s="37">
        <f t="shared" si="7"/>
        <v>42</v>
      </c>
      <c r="S13" s="37">
        <f t="shared" si="7"/>
        <v>19</v>
      </c>
      <c r="T13" s="37">
        <f t="shared" si="7"/>
        <v>46</v>
      </c>
      <c r="U13" s="37">
        <f t="shared" si="7"/>
        <v>843</v>
      </c>
      <c r="V13" s="37">
        <f t="shared" si="7"/>
        <v>17</v>
      </c>
      <c r="W13" s="37">
        <f t="shared" si="7"/>
        <v>29</v>
      </c>
      <c r="X13" s="49">
        <v>6.9510745916957859</v>
      </c>
    </row>
    <row r="14" spans="1:24" ht="18.75" customHeight="1" x14ac:dyDescent="0.15">
      <c r="A14" s="4" t="s">
        <v>24</v>
      </c>
      <c r="B14" s="37">
        <f>B28+B29+B30+B31</f>
        <v>-71</v>
      </c>
      <c r="C14" s="37">
        <f>C28+C29+C30+C31</f>
        <v>-51</v>
      </c>
      <c r="D14" s="67">
        <f t="shared" si="2"/>
        <v>2.5499999999999998</v>
      </c>
      <c r="E14" s="37">
        <f>E28+E29+E30+E31</f>
        <v>-667</v>
      </c>
      <c r="F14" s="67">
        <f t="shared" si="3"/>
        <v>-1.1191275167785235</v>
      </c>
      <c r="G14" s="37">
        <f>G28+G29+G30+G31</f>
        <v>-47</v>
      </c>
      <c r="H14" s="37">
        <f>H28+H29+H30+H31</f>
        <v>27</v>
      </c>
      <c r="I14" s="37">
        <f>I28+I29+I30+I31</f>
        <v>371</v>
      </c>
      <c r="J14" s="37">
        <f>J28+J29+J30+J31</f>
        <v>74</v>
      </c>
      <c r="K14" s="37">
        <f>K28+K29+K30+K31</f>
        <v>866</v>
      </c>
      <c r="L14" s="49">
        <f t="shared" si="0"/>
        <v>-10.456852606228029</v>
      </c>
      <c r="M14" s="58">
        <v>6.0071280929395057</v>
      </c>
      <c r="N14" s="58">
        <v>16.463980699167536</v>
      </c>
      <c r="O14" s="37">
        <f t="shared" ref="O14:W14" si="8">O28+O29+O30+O31</f>
        <v>-24</v>
      </c>
      <c r="P14" s="37">
        <f t="shared" si="8"/>
        <v>83</v>
      </c>
      <c r="Q14" s="37">
        <f t="shared" si="8"/>
        <v>1467</v>
      </c>
      <c r="R14" s="37">
        <f t="shared" si="8"/>
        <v>32</v>
      </c>
      <c r="S14" s="37">
        <f t="shared" si="8"/>
        <v>51</v>
      </c>
      <c r="T14" s="37">
        <f t="shared" si="8"/>
        <v>107</v>
      </c>
      <c r="U14" s="37">
        <f t="shared" si="8"/>
        <v>1639</v>
      </c>
      <c r="V14" s="37">
        <f t="shared" si="8"/>
        <v>50</v>
      </c>
      <c r="W14" s="37">
        <f t="shared" si="8"/>
        <v>57</v>
      </c>
      <c r="X14" s="49">
        <v>-5.3396694159462292</v>
      </c>
    </row>
    <row r="15" spans="1:24" ht="18.75" customHeight="1" x14ac:dyDescent="0.15">
      <c r="A15" s="4" t="s">
        <v>23</v>
      </c>
      <c r="B15" s="37">
        <f>B32+B33+B34+B35</f>
        <v>-38</v>
      </c>
      <c r="C15" s="37">
        <f>C32+C33+C34+C35</f>
        <v>-24</v>
      </c>
      <c r="D15" s="67">
        <f t="shared" si="2"/>
        <v>1.7142857142857144</v>
      </c>
      <c r="E15" s="37">
        <f>E32+E33+E34+E35</f>
        <v>-426</v>
      </c>
      <c r="F15" s="67">
        <f t="shared" si="3"/>
        <v>-1.097938144329897</v>
      </c>
      <c r="G15" s="37">
        <f>G32+G33+G34+G35</f>
        <v>-36</v>
      </c>
      <c r="H15" s="37">
        <f>H32+H33+H34+H35</f>
        <v>25</v>
      </c>
      <c r="I15" s="37">
        <f>I32+I33+I34+I35</f>
        <v>234</v>
      </c>
      <c r="J15" s="37">
        <f>J32+J33+J34+J35</f>
        <v>61</v>
      </c>
      <c r="K15" s="39">
        <f>K32+K33+K34+K35</f>
        <v>631</v>
      </c>
      <c r="L15" s="49">
        <f>M15-N15</f>
        <v>-10.519195129468558</v>
      </c>
      <c r="M15" s="58">
        <v>7.3049966176864967</v>
      </c>
      <c r="N15" s="58">
        <v>17.824191747155055</v>
      </c>
      <c r="O15" s="39">
        <f t="shared" ref="O15:W15" si="9">O32+O33+O34+O35</f>
        <v>-2</v>
      </c>
      <c r="P15" s="37">
        <f t="shared" si="9"/>
        <v>80</v>
      </c>
      <c r="Q15" s="37">
        <f t="shared" si="9"/>
        <v>1254</v>
      </c>
      <c r="R15" s="37">
        <f t="shared" si="9"/>
        <v>39</v>
      </c>
      <c r="S15" s="37">
        <f t="shared" si="9"/>
        <v>41</v>
      </c>
      <c r="T15" s="37">
        <f>T32+T33+T34+T35</f>
        <v>82</v>
      </c>
      <c r="U15" s="37">
        <f t="shared" si="9"/>
        <v>1283</v>
      </c>
      <c r="V15" s="37">
        <f t="shared" si="9"/>
        <v>29</v>
      </c>
      <c r="W15" s="37">
        <f t="shared" si="9"/>
        <v>53</v>
      </c>
      <c r="X15" s="49">
        <v>-0.58439972941491547</v>
      </c>
    </row>
    <row r="16" spans="1:24" ht="18.75" customHeight="1" x14ac:dyDescent="0.15">
      <c r="A16" s="2" t="s">
        <v>22</v>
      </c>
      <c r="B16" s="36">
        <f>B36+B37+B38</f>
        <v>-18</v>
      </c>
      <c r="C16" s="36">
        <f>C36+C37+C38</f>
        <v>-4</v>
      </c>
      <c r="D16" s="66">
        <f t="shared" si="2"/>
        <v>0.28571428571428581</v>
      </c>
      <c r="E16" s="36">
        <f>E36+E37+E38</f>
        <v>-286</v>
      </c>
      <c r="F16" s="66">
        <f t="shared" si="3"/>
        <v>-1.0671641791044777</v>
      </c>
      <c r="G16" s="36">
        <f>G36+G37+G38</f>
        <v>-18</v>
      </c>
      <c r="H16" s="36">
        <f>H36+H37+H38</f>
        <v>4</v>
      </c>
      <c r="I16" s="36">
        <f>I36+I37+I38</f>
        <v>39</v>
      </c>
      <c r="J16" s="36">
        <f>J36+J37+J38</f>
        <v>22</v>
      </c>
      <c r="K16" s="36">
        <f>K36+K37+K38</f>
        <v>264</v>
      </c>
      <c r="L16" s="50">
        <f t="shared" si="0"/>
        <v>-21.643738140417458</v>
      </c>
      <c r="M16" s="57">
        <v>4.8097195867594351</v>
      </c>
      <c r="N16" s="57">
        <v>26.453457727176893</v>
      </c>
      <c r="O16" s="36">
        <f t="shared" ref="O16:W16" si="10">O36+O37+O38</f>
        <v>0</v>
      </c>
      <c r="P16" s="36">
        <f t="shared" si="10"/>
        <v>19</v>
      </c>
      <c r="Q16" s="36">
        <f t="shared" si="10"/>
        <v>260</v>
      </c>
      <c r="R16" s="36">
        <f t="shared" si="10"/>
        <v>10</v>
      </c>
      <c r="S16" s="36">
        <f t="shared" si="10"/>
        <v>9</v>
      </c>
      <c r="T16" s="36">
        <f t="shared" si="10"/>
        <v>19</v>
      </c>
      <c r="U16" s="36">
        <f t="shared" si="10"/>
        <v>321</v>
      </c>
      <c r="V16" s="36">
        <f t="shared" si="10"/>
        <v>3</v>
      </c>
      <c r="W16" s="36">
        <f t="shared" si="10"/>
        <v>16</v>
      </c>
      <c r="X16" s="53">
        <v>0</v>
      </c>
    </row>
    <row r="17" spans="1:24" ht="18.75" customHeight="1" x14ac:dyDescent="0.15">
      <c r="A17" s="6" t="s">
        <v>21</v>
      </c>
      <c r="B17" s="35">
        <f>B12+B13+B20</f>
        <v>-90</v>
      </c>
      <c r="C17" s="35">
        <f>C12+C13+C20</f>
        <v>48</v>
      </c>
      <c r="D17" s="65">
        <f t="shared" si="2"/>
        <v>-0.34782608695652173</v>
      </c>
      <c r="E17" s="35">
        <f>E12+E13+E20</f>
        <v>-2119</v>
      </c>
      <c r="F17" s="65">
        <f t="shared" si="3"/>
        <v>-1.0443568260226712</v>
      </c>
      <c r="G17" s="35">
        <f>G12+G13+G20</f>
        <v>-99</v>
      </c>
      <c r="H17" s="35">
        <f>H12+H13+H20</f>
        <v>135</v>
      </c>
      <c r="I17" s="35">
        <f>I12+I13+I20</f>
        <v>1532</v>
      </c>
      <c r="J17" s="35">
        <f>J12+J13+J20</f>
        <v>234</v>
      </c>
      <c r="K17" s="35">
        <f>K12+K13+K20</f>
        <v>2919</v>
      </c>
      <c r="L17" s="48">
        <f t="shared" si="0"/>
        <v>-5.1808523953861387</v>
      </c>
      <c r="M17" s="56">
        <v>7.0647987209810976</v>
      </c>
      <c r="N17" s="56">
        <v>12.245651116367236</v>
      </c>
      <c r="O17" s="35">
        <f t="shared" ref="O17:W17" si="11">O12+O13+O20</f>
        <v>9</v>
      </c>
      <c r="P17" s="35">
        <f t="shared" si="11"/>
        <v>352</v>
      </c>
      <c r="Q17" s="35">
        <f t="shared" si="11"/>
        <v>5584</v>
      </c>
      <c r="R17" s="35">
        <f t="shared" si="11"/>
        <v>265</v>
      </c>
      <c r="S17" s="35">
        <f t="shared" si="11"/>
        <v>87</v>
      </c>
      <c r="T17" s="35">
        <f t="shared" si="11"/>
        <v>343</v>
      </c>
      <c r="U17" s="35">
        <f t="shared" si="11"/>
        <v>6316</v>
      </c>
      <c r="V17" s="35">
        <f t="shared" si="11"/>
        <v>238</v>
      </c>
      <c r="W17" s="35">
        <f t="shared" si="11"/>
        <v>105</v>
      </c>
      <c r="X17" s="48">
        <v>0.47098658139874061</v>
      </c>
    </row>
    <row r="18" spans="1:24" ht="18.75" customHeight="1" x14ac:dyDescent="0.15">
      <c r="A18" s="4" t="s">
        <v>20</v>
      </c>
      <c r="B18" s="37">
        <f>B14+B22</f>
        <v>-91</v>
      </c>
      <c r="C18" s="37">
        <f>C14+C22</f>
        <v>-50</v>
      </c>
      <c r="D18" s="67">
        <f t="shared" si="2"/>
        <v>1.2195121951219514</v>
      </c>
      <c r="E18" s="37">
        <f>E14+E22</f>
        <v>-1157</v>
      </c>
      <c r="F18" s="67">
        <f t="shared" si="3"/>
        <v>-1.0853658536585367</v>
      </c>
      <c r="G18" s="37">
        <f>G14+G22</f>
        <v>-64</v>
      </c>
      <c r="H18" s="37">
        <f>H14+H22</f>
        <v>62</v>
      </c>
      <c r="I18" s="37">
        <f>I14+I22</f>
        <v>722</v>
      </c>
      <c r="J18" s="37">
        <f>J14+J22</f>
        <v>126</v>
      </c>
      <c r="K18" s="37">
        <f>K14+K22</f>
        <v>1593</v>
      </c>
      <c r="L18" s="49">
        <f t="shared" si="0"/>
        <v>-7.5472575928125289</v>
      </c>
      <c r="M18" s="58">
        <v>7.3114057930371379</v>
      </c>
      <c r="N18" s="58">
        <v>14.858663385849667</v>
      </c>
      <c r="O18" s="37">
        <f t="shared" ref="O18:W18" si="12">O14+O22</f>
        <v>-27</v>
      </c>
      <c r="P18" s="37">
        <f t="shared" si="12"/>
        <v>158</v>
      </c>
      <c r="Q18" s="37">
        <f t="shared" si="12"/>
        <v>2760</v>
      </c>
      <c r="R18" s="37">
        <f t="shared" si="12"/>
        <v>66</v>
      </c>
      <c r="S18" s="37">
        <f t="shared" si="12"/>
        <v>92</v>
      </c>
      <c r="T18" s="37">
        <f t="shared" si="12"/>
        <v>185</v>
      </c>
      <c r="U18" s="37">
        <f t="shared" si="12"/>
        <v>3046</v>
      </c>
      <c r="V18" s="37">
        <f t="shared" si="12"/>
        <v>89</v>
      </c>
      <c r="W18" s="37">
        <f t="shared" si="12"/>
        <v>96</v>
      </c>
      <c r="X18" s="49">
        <v>-3.1839992969677837</v>
      </c>
    </row>
    <row r="19" spans="1:24" ht="18.75" customHeight="1" x14ac:dyDescent="0.15">
      <c r="A19" s="2" t="s">
        <v>19</v>
      </c>
      <c r="B19" s="36">
        <f>B15+B16+B21+B23</f>
        <v>-47</v>
      </c>
      <c r="C19" s="36">
        <f>C15+C16+C21+C23</f>
        <v>10</v>
      </c>
      <c r="D19" s="66">
        <f t="shared" si="2"/>
        <v>-0.17543859649122806</v>
      </c>
      <c r="E19" s="36">
        <f>E15+E16+E21+E23</f>
        <v>-1702</v>
      </c>
      <c r="F19" s="66">
        <f t="shared" si="3"/>
        <v>-1.0283987915407855</v>
      </c>
      <c r="G19" s="36">
        <f>G15+G16+G21+G23</f>
        <v>-121</v>
      </c>
      <c r="H19" s="36">
        <f>H15+H16+H21+H23</f>
        <v>142</v>
      </c>
      <c r="I19" s="36">
        <f>I15+I16+I21+I23</f>
        <v>1766</v>
      </c>
      <c r="J19" s="36">
        <f>J15+J16+J21+J23</f>
        <v>263</v>
      </c>
      <c r="K19" s="38">
        <f>K15+K16+K21+K23</f>
        <v>3083</v>
      </c>
      <c r="L19" s="50">
        <f t="shared" si="0"/>
        <v>-6.1781327812438818</v>
      </c>
      <c r="M19" s="57">
        <v>7.250370701955628</v>
      </c>
      <c r="N19" s="57">
        <v>13.42850348319951</v>
      </c>
      <c r="O19" s="38">
        <f t="shared" ref="O19:W19" si="13">O15+O16+O21+O23</f>
        <v>74</v>
      </c>
      <c r="P19" s="38">
        <f>P15+P16+P21+P23</f>
        <v>513</v>
      </c>
      <c r="Q19" s="36">
        <f t="shared" si="13"/>
        <v>7810</v>
      </c>
      <c r="R19" s="36">
        <f t="shared" si="13"/>
        <v>316</v>
      </c>
      <c r="S19" s="36">
        <f t="shared" si="13"/>
        <v>197</v>
      </c>
      <c r="T19" s="36">
        <f t="shared" si="13"/>
        <v>439</v>
      </c>
      <c r="U19" s="36">
        <f t="shared" si="13"/>
        <v>8195</v>
      </c>
      <c r="V19" s="36">
        <f t="shared" si="13"/>
        <v>264</v>
      </c>
      <c r="W19" s="36">
        <f t="shared" si="13"/>
        <v>175</v>
      </c>
      <c r="X19" s="53">
        <v>3.778362196793779</v>
      </c>
    </row>
    <row r="20" spans="1:24" ht="18.75" customHeight="1" x14ac:dyDescent="0.15">
      <c r="A20" s="5" t="s">
        <v>18</v>
      </c>
      <c r="B20" s="40">
        <f>G20+O20</f>
        <v>-60</v>
      </c>
      <c r="C20" s="40">
        <v>21</v>
      </c>
      <c r="D20" s="68">
        <f t="shared" si="2"/>
        <v>-0.2592592592592593</v>
      </c>
      <c r="E20" s="40">
        <f>I20-K20+Q20-U20</f>
        <v>-1363</v>
      </c>
      <c r="F20" s="68">
        <f t="shared" si="3"/>
        <v>-1.0460475825019186</v>
      </c>
      <c r="G20" s="40">
        <f>H20-J20</f>
        <v>-58</v>
      </c>
      <c r="H20" s="40">
        <v>123</v>
      </c>
      <c r="I20" s="40">
        <v>1349</v>
      </c>
      <c r="J20" s="40">
        <v>181</v>
      </c>
      <c r="K20" s="40">
        <v>2264</v>
      </c>
      <c r="L20" s="48">
        <f>M20-N20</f>
        <v>-3.6193726192837152</v>
      </c>
      <c r="M20" s="56">
        <v>7.6755660719292615</v>
      </c>
      <c r="N20" s="56">
        <v>11.294938691212977</v>
      </c>
      <c r="O20" s="40">
        <f>P20-T20</f>
        <v>-2</v>
      </c>
      <c r="P20" s="40">
        <f>R20+S20</f>
        <v>279</v>
      </c>
      <c r="Q20" s="41">
        <v>4658</v>
      </c>
      <c r="R20" s="41">
        <v>217</v>
      </c>
      <c r="S20" s="41">
        <v>62</v>
      </c>
      <c r="T20" s="41">
        <f>SUM(V20:W20)</f>
        <v>281</v>
      </c>
      <c r="U20" s="41">
        <v>5106</v>
      </c>
      <c r="V20" s="41">
        <v>210</v>
      </c>
      <c r="W20" s="41">
        <v>71</v>
      </c>
      <c r="X20" s="52">
        <v>-0.12480595238909231</v>
      </c>
    </row>
    <row r="21" spans="1:24" ht="18.75" customHeight="1" x14ac:dyDescent="0.15">
      <c r="A21" s="3" t="s">
        <v>17</v>
      </c>
      <c r="B21" s="42">
        <f t="shared" ref="B21:B38" si="14">G21+O21</f>
        <v>-14</v>
      </c>
      <c r="C21" s="42">
        <v>5</v>
      </c>
      <c r="D21" s="69">
        <f t="shared" si="2"/>
        <v>-0.26315789473684215</v>
      </c>
      <c r="E21" s="42">
        <f t="shared" ref="E21:E38" si="15">I21-K21+Q21-U21</f>
        <v>-720</v>
      </c>
      <c r="F21" s="69">
        <f t="shared" si="3"/>
        <v>-1.0198300283286119</v>
      </c>
      <c r="G21" s="42">
        <f t="shared" ref="G21:G38" si="16">H21-J21</f>
        <v>-44</v>
      </c>
      <c r="H21" s="42">
        <v>101</v>
      </c>
      <c r="I21" s="42">
        <v>1274</v>
      </c>
      <c r="J21" s="42">
        <v>145</v>
      </c>
      <c r="K21" s="42">
        <v>1684</v>
      </c>
      <c r="L21" s="49">
        <f t="shared" ref="L21:L38" si="17">M21-N21</f>
        <v>-3.5086623104781633</v>
      </c>
      <c r="M21" s="58">
        <v>8.0539748490521479</v>
      </c>
      <c r="N21" s="58">
        <v>11.562637159530311</v>
      </c>
      <c r="O21" s="42">
        <f t="shared" ref="O21:O38" si="18">P21-T21</f>
        <v>30</v>
      </c>
      <c r="P21" s="42">
        <f t="shared" ref="P21:P38" si="19">R21+S21</f>
        <v>311</v>
      </c>
      <c r="Q21" s="42">
        <v>4895</v>
      </c>
      <c r="R21" s="42">
        <v>196</v>
      </c>
      <c r="S21" s="42">
        <v>115</v>
      </c>
      <c r="T21" s="42">
        <f t="shared" ref="T21:T38" si="20">SUM(V21:W21)</f>
        <v>281</v>
      </c>
      <c r="U21" s="42">
        <v>5205</v>
      </c>
      <c r="V21" s="42">
        <v>200</v>
      </c>
      <c r="W21" s="42">
        <v>81</v>
      </c>
      <c r="X21" s="49">
        <v>2.3922697571442093</v>
      </c>
    </row>
    <row r="22" spans="1:24" ht="18.75" customHeight="1" x14ac:dyDescent="0.15">
      <c r="A22" s="3" t="s">
        <v>16</v>
      </c>
      <c r="B22" s="42">
        <f t="shared" si="14"/>
        <v>-20</v>
      </c>
      <c r="C22" s="42">
        <v>1</v>
      </c>
      <c r="D22" s="69">
        <f t="shared" si="2"/>
        <v>-4.7619047619047672E-2</v>
      </c>
      <c r="E22" s="42">
        <f t="shared" si="15"/>
        <v>-490</v>
      </c>
      <c r="F22" s="69">
        <f t="shared" si="3"/>
        <v>-1.0425531914893618</v>
      </c>
      <c r="G22" s="42">
        <f t="shared" si="16"/>
        <v>-17</v>
      </c>
      <c r="H22" s="42">
        <v>35</v>
      </c>
      <c r="I22" s="42">
        <v>351</v>
      </c>
      <c r="J22" s="42">
        <v>52</v>
      </c>
      <c r="K22" s="42">
        <v>727</v>
      </c>
      <c r="L22" s="49">
        <f t="shared" si="17"/>
        <v>-4.2657394097261587</v>
      </c>
      <c r="M22" s="58">
        <v>8.7824046670832736</v>
      </c>
      <c r="N22" s="58">
        <v>13.048144076809432</v>
      </c>
      <c r="O22" s="42">
        <f t="shared" si="18"/>
        <v>-3</v>
      </c>
      <c r="P22" s="42">
        <f t="shared" si="19"/>
        <v>75</v>
      </c>
      <c r="Q22" s="42">
        <v>1293</v>
      </c>
      <c r="R22" s="42">
        <v>34</v>
      </c>
      <c r="S22" s="42">
        <v>41</v>
      </c>
      <c r="T22" s="42">
        <f t="shared" si="20"/>
        <v>78</v>
      </c>
      <c r="U22" s="42">
        <v>1407</v>
      </c>
      <c r="V22" s="42">
        <v>39</v>
      </c>
      <c r="W22" s="42">
        <v>39</v>
      </c>
      <c r="X22" s="49">
        <v>-0.7527775428928507</v>
      </c>
    </row>
    <row r="23" spans="1:24" ht="18.75" customHeight="1" x14ac:dyDescent="0.15">
      <c r="A23" s="1" t="s">
        <v>15</v>
      </c>
      <c r="B23" s="43">
        <f t="shared" si="14"/>
        <v>23</v>
      </c>
      <c r="C23" s="43">
        <v>33</v>
      </c>
      <c r="D23" s="70">
        <f t="shared" si="2"/>
        <v>-3.3</v>
      </c>
      <c r="E23" s="43">
        <f t="shared" si="15"/>
        <v>-270</v>
      </c>
      <c r="F23" s="70">
        <f t="shared" si="3"/>
        <v>-0.92150170648464158</v>
      </c>
      <c r="G23" s="43">
        <f t="shared" si="16"/>
        <v>-23</v>
      </c>
      <c r="H23" s="43">
        <v>12</v>
      </c>
      <c r="I23" s="43">
        <v>219</v>
      </c>
      <c r="J23" s="43">
        <v>35</v>
      </c>
      <c r="K23" s="44">
        <v>504</v>
      </c>
      <c r="L23" s="50">
        <f t="shared" si="17"/>
        <v>-8.2412188561443465</v>
      </c>
      <c r="M23" s="57">
        <v>4.2997663597274851</v>
      </c>
      <c r="N23" s="57">
        <v>12.540985215871832</v>
      </c>
      <c r="O23" s="44">
        <f t="shared" si="18"/>
        <v>46</v>
      </c>
      <c r="P23" s="44">
        <f t="shared" si="19"/>
        <v>103</v>
      </c>
      <c r="Q23" s="43">
        <v>1401</v>
      </c>
      <c r="R23" s="43">
        <v>71</v>
      </c>
      <c r="S23" s="43">
        <v>32</v>
      </c>
      <c r="T23" s="43">
        <f t="shared" si="20"/>
        <v>57</v>
      </c>
      <c r="U23" s="43">
        <v>1386</v>
      </c>
      <c r="V23" s="43">
        <v>32</v>
      </c>
      <c r="W23" s="43">
        <v>25</v>
      </c>
      <c r="X23" s="54">
        <v>16.482437712288696</v>
      </c>
    </row>
    <row r="24" spans="1:24" ht="18.75" customHeight="1" x14ac:dyDescent="0.15">
      <c r="A24" s="7" t="s">
        <v>14</v>
      </c>
      <c r="B24" s="45">
        <f t="shared" si="14"/>
        <v>-16</v>
      </c>
      <c r="C24" s="45">
        <v>-8</v>
      </c>
      <c r="D24" s="71">
        <f t="shared" si="2"/>
        <v>1</v>
      </c>
      <c r="E24" s="40">
        <f t="shared" si="15"/>
        <v>-201</v>
      </c>
      <c r="F24" s="71">
        <f t="shared" si="3"/>
        <v>-1.0864864864864865</v>
      </c>
      <c r="G24" s="40">
        <f t="shared" si="16"/>
        <v>-12</v>
      </c>
      <c r="H24" s="45">
        <v>2</v>
      </c>
      <c r="I24" s="45">
        <v>61</v>
      </c>
      <c r="J24" s="45">
        <v>14</v>
      </c>
      <c r="K24" s="46">
        <v>180</v>
      </c>
      <c r="L24" s="51">
        <f t="shared" si="17"/>
        <v>-12.95884826017107</v>
      </c>
      <c r="M24" s="55">
        <v>2.1598080433618447</v>
      </c>
      <c r="N24" s="55">
        <v>15.118656303532914</v>
      </c>
      <c r="O24" s="40">
        <f t="shared" si="18"/>
        <v>-4</v>
      </c>
      <c r="P24" s="45">
        <f t="shared" si="19"/>
        <v>12</v>
      </c>
      <c r="Q24" s="45">
        <v>285</v>
      </c>
      <c r="R24" s="45">
        <v>6</v>
      </c>
      <c r="S24" s="45">
        <v>6</v>
      </c>
      <c r="T24" s="45">
        <f t="shared" si="20"/>
        <v>16</v>
      </c>
      <c r="U24" s="45">
        <v>367</v>
      </c>
      <c r="V24" s="45">
        <v>11</v>
      </c>
      <c r="W24" s="45">
        <v>5</v>
      </c>
      <c r="X24" s="51">
        <v>-4.3196160867236912</v>
      </c>
    </row>
    <row r="25" spans="1:24" ht="18.75" customHeight="1" x14ac:dyDescent="0.15">
      <c r="A25" s="5" t="s">
        <v>13</v>
      </c>
      <c r="B25" s="40">
        <f t="shared" si="14"/>
        <v>-3</v>
      </c>
      <c r="C25" s="40">
        <v>17</v>
      </c>
      <c r="D25" s="68">
        <f t="shared" si="2"/>
        <v>-0.85</v>
      </c>
      <c r="E25" s="40">
        <f t="shared" si="15"/>
        <v>-112</v>
      </c>
      <c r="F25" s="68">
        <f t="shared" si="3"/>
        <v>-1.0275229357798166</v>
      </c>
      <c r="G25" s="40">
        <f t="shared" si="16"/>
        <v>-5</v>
      </c>
      <c r="H25" s="40">
        <v>0</v>
      </c>
      <c r="I25" s="40">
        <v>12</v>
      </c>
      <c r="J25" s="40">
        <v>5</v>
      </c>
      <c r="K25" s="40">
        <v>74</v>
      </c>
      <c r="L25" s="48">
        <f t="shared" si="17"/>
        <v>-20.037769823667624</v>
      </c>
      <c r="M25" s="56">
        <v>0</v>
      </c>
      <c r="N25" s="56">
        <v>20.037769823667624</v>
      </c>
      <c r="O25" s="40">
        <f t="shared" si="18"/>
        <v>2</v>
      </c>
      <c r="P25" s="40">
        <f t="shared" si="19"/>
        <v>7</v>
      </c>
      <c r="Q25" s="40">
        <v>70</v>
      </c>
      <c r="R25" s="40">
        <v>6</v>
      </c>
      <c r="S25" s="40">
        <v>1</v>
      </c>
      <c r="T25" s="40">
        <f t="shared" si="20"/>
        <v>5</v>
      </c>
      <c r="U25" s="40">
        <v>120</v>
      </c>
      <c r="V25" s="40">
        <v>2</v>
      </c>
      <c r="W25" s="40">
        <v>3</v>
      </c>
      <c r="X25" s="52">
        <v>8.0151079294670531</v>
      </c>
    </row>
    <row r="26" spans="1:24" ht="18.75" customHeight="1" x14ac:dyDescent="0.15">
      <c r="A26" s="3" t="s">
        <v>12</v>
      </c>
      <c r="B26" s="42">
        <f t="shared" si="14"/>
        <v>-2</v>
      </c>
      <c r="C26" s="42">
        <v>3</v>
      </c>
      <c r="D26" s="69">
        <f t="shared" si="2"/>
        <v>-0.6</v>
      </c>
      <c r="E26" s="42">
        <f t="shared" si="15"/>
        <v>-144</v>
      </c>
      <c r="F26" s="69">
        <f t="shared" si="3"/>
        <v>-1.0140845070422535</v>
      </c>
      <c r="G26" s="42">
        <f t="shared" si="16"/>
        <v>-14</v>
      </c>
      <c r="H26" s="42">
        <v>1</v>
      </c>
      <c r="I26" s="42">
        <v>25</v>
      </c>
      <c r="J26" s="42">
        <v>15</v>
      </c>
      <c r="K26" s="42">
        <v>114</v>
      </c>
      <c r="L26" s="49">
        <f t="shared" si="17"/>
        <v>-25.289768284353997</v>
      </c>
      <c r="M26" s="58">
        <v>1.8064120203109997</v>
      </c>
      <c r="N26" s="58">
        <v>27.096180304664998</v>
      </c>
      <c r="O26" s="42">
        <f t="shared" si="18"/>
        <v>12</v>
      </c>
      <c r="P26" s="42">
        <f t="shared" si="19"/>
        <v>27</v>
      </c>
      <c r="Q26" s="42">
        <v>186</v>
      </c>
      <c r="R26" s="42">
        <v>19</v>
      </c>
      <c r="S26" s="42">
        <v>8</v>
      </c>
      <c r="T26" s="42">
        <f t="shared" si="20"/>
        <v>15</v>
      </c>
      <c r="U26" s="42">
        <v>241</v>
      </c>
      <c r="V26" s="42">
        <v>8</v>
      </c>
      <c r="W26" s="42">
        <v>7</v>
      </c>
      <c r="X26" s="49">
        <v>21.676944243731988</v>
      </c>
    </row>
    <row r="27" spans="1:24" ht="18.75" customHeight="1" x14ac:dyDescent="0.15">
      <c r="A27" s="1" t="s">
        <v>11</v>
      </c>
      <c r="B27" s="43">
        <f t="shared" si="14"/>
        <v>-9</v>
      </c>
      <c r="C27" s="43">
        <v>15</v>
      </c>
      <c r="D27" s="70">
        <f t="shared" si="2"/>
        <v>-0.625</v>
      </c>
      <c r="E27" s="43">
        <f t="shared" si="15"/>
        <v>-299</v>
      </c>
      <c r="F27" s="70">
        <f t="shared" si="3"/>
        <v>-1.0310344827586206</v>
      </c>
      <c r="G27" s="43">
        <f t="shared" si="16"/>
        <v>-10</v>
      </c>
      <c r="H27" s="43">
        <v>9</v>
      </c>
      <c r="I27" s="43">
        <v>85</v>
      </c>
      <c r="J27" s="44">
        <v>19</v>
      </c>
      <c r="K27" s="44">
        <v>287</v>
      </c>
      <c r="L27" s="50">
        <f t="shared" si="17"/>
        <v>-7.3810140097712482</v>
      </c>
      <c r="M27" s="57">
        <v>6.6429126087941244</v>
      </c>
      <c r="N27" s="57">
        <v>14.023926618565373</v>
      </c>
      <c r="O27" s="44">
        <f t="shared" si="18"/>
        <v>1</v>
      </c>
      <c r="P27" s="44">
        <f t="shared" si="19"/>
        <v>27</v>
      </c>
      <c r="Q27" s="47">
        <v>385</v>
      </c>
      <c r="R27" s="47">
        <v>17</v>
      </c>
      <c r="S27" s="47">
        <v>10</v>
      </c>
      <c r="T27" s="47">
        <f t="shared" si="20"/>
        <v>26</v>
      </c>
      <c r="U27" s="47">
        <v>482</v>
      </c>
      <c r="V27" s="47">
        <v>7</v>
      </c>
      <c r="W27" s="47">
        <v>19</v>
      </c>
      <c r="X27" s="54">
        <v>0.73810140097712562</v>
      </c>
    </row>
    <row r="28" spans="1:24" ht="18.75" customHeight="1" x14ac:dyDescent="0.15">
      <c r="A28" s="5" t="s">
        <v>10</v>
      </c>
      <c r="B28" s="40">
        <f t="shared" si="14"/>
        <v>-5</v>
      </c>
      <c r="C28" s="40">
        <v>1</v>
      </c>
      <c r="D28" s="68">
        <f t="shared" si="2"/>
        <v>-0.16666666666666663</v>
      </c>
      <c r="E28" s="40">
        <f t="shared" si="15"/>
        <v>-98</v>
      </c>
      <c r="F28" s="68">
        <f t="shared" si="3"/>
        <v>-1.053763440860215</v>
      </c>
      <c r="G28" s="40">
        <f>H28-J28</f>
        <v>-12</v>
      </c>
      <c r="H28" s="40">
        <v>0</v>
      </c>
      <c r="I28" s="40">
        <v>19</v>
      </c>
      <c r="J28" s="40">
        <v>12</v>
      </c>
      <c r="K28" s="40">
        <v>100</v>
      </c>
      <c r="L28" s="48">
        <f t="shared" si="17"/>
        <v>-23.150962244903351</v>
      </c>
      <c r="M28" s="56">
        <v>0</v>
      </c>
      <c r="N28" s="56">
        <v>23.150962244903351</v>
      </c>
      <c r="O28" s="40">
        <f t="shared" si="18"/>
        <v>7</v>
      </c>
      <c r="P28" s="40">
        <f t="shared" si="19"/>
        <v>10</v>
      </c>
      <c r="Q28" s="40">
        <v>156</v>
      </c>
      <c r="R28" s="40">
        <v>6</v>
      </c>
      <c r="S28" s="40">
        <v>4</v>
      </c>
      <c r="T28" s="40">
        <f t="shared" si="20"/>
        <v>3</v>
      </c>
      <c r="U28" s="40">
        <v>173</v>
      </c>
      <c r="V28" s="40">
        <v>1</v>
      </c>
      <c r="W28" s="40">
        <v>2</v>
      </c>
      <c r="X28" s="48">
        <v>13.504727976193621</v>
      </c>
    </row>
    <row r="29" spans="1:24" ht="18.75" customHeight="1" x14ac:dyDescent="0.15">
      <c r="A29" s="3" t="s">
        <v>9</v>
      </c>
      <c r="B29" s="42">
        <f t="shared" si="14"/>
        <v>-19</v>
      </c>
      <c r="C29" s="42">
        <v>-16</v>
      </c>
      <c r="D29" s="69">
        <f t="shared" si="2"/>
        <v>5.333333333333333</v>
      </c>
      <c r="E29" s="42">
        <f t="shared" si="15"/>
        <v>-147</v>
      </c>
      <c r="F29" s="69">
        <f t="shared" si="3"/>
        <v>-1.1484375</v>
      </c>
      <c r="G29" s="42">
        <f t="shared" si="16"/>
        <v>-15</v>
      </c>
      <c r="H29" s="42">
        <v>7</v>
      </c>
      <c r="I29" s="42">
        <v>133</v>
      </c>
      <c r="J29" s="42">
        <v>22</v>
      </c>
      <c r="K29" s="42">
        <v>263</v>
      </c>
      <c r="L29" s="49">
        <f t="shared" si="17"/>
        <v>-10.977245523389051</v>
      </c>
      <c r="M29" s="58">
        <v>5.1227145775815579</v>
      </c>
      <c r="N29" s="58">
        <v>16.099960100970609</v>
      </c>
      <c r="O29" s="41">
        <f t="shared" si="18"/>
        <v>-4</v>
      </c>
      <c r="P29" s="41">
        <f t="shared" si="19"/>
        <v>28</v>
      </c>
      <c r="Q29" s="42">
        <v>526</v>
      </c>
      <c r="R29" s="42">
        <v>13</v>
      </c>
      <c r="S29" s="42">
        <v>15</v>
      </c>
      <c r="T29" s="42">
        <f t="shared" si="20"/>
        <v>32</v>
      </c>
      <c r="U29" s="42">
        <v>543</v>
      </c>
      <c r="V29" s="42">
        <v>11</v>
      </c>
      <c r="W29" s="42">
        <v>21</v>
      </c>
      <c r="X29" s="49">
        <v>-2.9272654729037448</v>
      </c>
    </row>
    <row r="30" spans="1:24" ht="18.75" customHeight="1" x14ac:dyDescent="0.15">
      <c r="A30" s="3" t="s">
        <v>8</v>
      </c>
      <c r="B30" s="42">
        <f t="shared" si="14"/>
        <v>-37</v>
      </c>
      <c r="C30" s="42">
        <v>-31</v>
      </c>
      <c r="D30" s="69">
        <f t="shared" si="2"/>
        <v>5.166666666666667</v>
      </c>
      <c r="E30" s="42">
        <f t="shared" si="15"/>
        <v>-251</v>
      </c>
      <c r="F30" s="69">
        <f t="shared" si="3"/>
        <v>-1.1728971962616823</v>
      </c>
      <c r="G30" s="42">
        <f t="shared" si="16"/>
        <v>-14</v>
      </c>
      <c r="H30" s="42">
        <v>11</v>
      </c>
      <c r="I30" s="42">
        <v>117</v>
      </c>
      <c r="J30" s="42">
        <v>25</v>
      </c>
      <c r="K30" s="42">
        <v>289</v>
      </c>
      <c r="L30" s="52">
        <f t="shared" si="17"/>
        <v>-9.9974957349235396</v>
      </c>
      <c r="M30" s="59">
        <v>7.8551752202970695</v>
      </c>
      <c r="N30" s="59">
        <v>17.85267095522061</v>
      </c>
      <c r="O30" s="42">
        <f t="shared" si="18"/>
        <v>-23</v>
      </c>
      <c r="P30" s="42">
        <f t="shared" si="19"/>
        <v>13</v>
      </c>
      <c r="Q30" s="42">
        <v>453</v>
      </c>
      <c r="R30" s="42">
        <v>9</v>
      </c>
      <c r="S30" s="42">
        <v>4</v>
      </c>
      <c r="T30" s="42">
        <f t="shared" si="20"/>
        <v>36</v>
      </c>
      <c r="U30" s="42">
        <v>532</v>
      </c>
      <c r="V30" s="42">
        <v>17</v>
      </c>
      <c r="W30" s="42">
        <v>19</v>
      </c>
      <c r="X30" s="49">
        <v>-16.424457278802961</v>
      </c>
    </row>
    <row r="31" spans="1:24" ht="18.75" customHeight="1" x14ac:dyDescent="0.15">
      <c r="A31" s="1" t="s">
        <v>7</v>
      </c>
      <c r="B31" s="43">
        <f t="shared" si="14"/>
        <v>-10</v>
      </c>
      <c r="C31" s="43">
        <v>-5</v>
      </c>
      <c r="D31" s="70">
        <f t="shared" si="2"/>
        <v>1</v>
      </c>
      <c r="E31" s="43">
        <f t="shared" si="15"/>
        <v>-171</v>
      </c>
      <c r="F31" s="70">
        <f t="shared" si="3"/>
        <v>-1.0621118012422359</v>
      </c>
      <c r="G31" s="43">
        <f t="shared" si="16"/>
        <v>-6</v>
      </c>
      <c r="H31" s="43">
        <v>9</v>
      </c>
      <c r="I31" s="43">
        <v>102</v>
      </c>
      <c r="J31" s="43">
        <v>15</v>
      </c>
      <c r="K31" s="44">
        <v>214</v>
      </c>
      <c r="L31" s="50">
        <f t="shared" si="17"/>
        <v>-4.9606882445279536</v>
      </c>
      <c r="M31" s="57">
        <v>7.4410323667919291</v>
      </c>
      <c r="N31" s="57">
        <v>12.401720611319883</v>
      </c>
      <c r="O31" s="43">
        <f t="shared" si="18"/>
        <v>-4</v>
      </c>
      <c r="P31" s="43">
        <f t="shared" si="19"/>
        <v>32</v>
      </c>
      <c r="Q31" s="43">
        <v>332</v>
      </c>
      <c r="R31" s="43">
        <v>4</v>
      </c>
      <c r="S31" s="43">
        <v>28</v>
      </c>
      <c r="T31" s="43">
        <f t="shared" si="20"/>
        <v>36</v>
      </c>
      <c r="U31" s="43">
        <v>391</v>
      </c>
      <c r="V31" s="43">
        <v>21</v>
      </c>
      <c r="W31" s="43">
        <v>15</v>
      </c>
      <c r="X31" s="53">
        <v>-3.3071254963519685</v>
      </c>
    </row>
    <row r="32" spans="1:24" ht="18.75" customHeight="1" x14ac:dyDescent="0.15">
      <c r="A32" s="5" t="s">
        <v>6</v>
      </c>
      <c r="B32" s="40">
        <f t="shared" si="14"/>
        <v>1</v>
      </c>
      <c r="C32" s="40">
        <v>-4</v>
      </c>
      <c r="D32" s="68">
        <f t="shared" si="2"/>
        <v>-0.8</v>
      </c>
      <c r="E32" s="40">
        <f t="shared" si="15"/>
        <v>-66</v>
      </c>
      <c r="F32" s="68">
        <f t="shared" si="3"/>
        <v>-0.9850746268656716</v>
      </c>
      <c r="G32" s="40">
        <f t="shared" si="16"/>
        <v>-3</v>
      </c>
      <c r="H32" s="40">
        <v>2</v>
      </c>
      <c r="I32" s="40">
        <v>35</v>
      </c>
      <c r="J32" s="40">
        <v>5</v>
      </c>
      <c r="K32" s="40">
        <v>38</v>
      </c>
      <c r="L32" s="48">
        <f t="shared" si="17"/>
        <v>-10.097936147844848</v>
      </c>
      <c r="M32" s="56">
        <v>6.7319574318965669</v>
      </c>
      <c r="N32" s="56">
        <v>16.829893579741416</v>
      </c>
      <c r="O32" s="40">
        <f t="shared" si="18"/>
        <v>4</v>
      </c>
      <c r="P32" s="40">
        <f t="shared" si="19"/>
        <v>12</v>
      </c>
      <c r="Q32" s="41">
        <v>179</v>
      </c>
      <c r="R32" s="41">
        <v>2</v>
      </c>
      <c r="S32" s="41">
        <v>10</v>
      </c>
      <c r="T32" s="41">
        <f t="shared" si="20"/>
        <v>8</v>
      </c>
      <c r="U32" s="41">
        <v>242</v>
      </c>
      <c r="V32" s="41">
        <v>0</v>
      </c>
      <c r="W32" s="41">
        <v>8</v>
      </c>
      <c r="X32" s="52">
        <v>13.463914863793139</v>
      </c>
    </row>
    <row r="33" spans="1:24" ht="18.75" customHeight="1" x14ac:dyDescent="0.15">
      <c r="A33" s="3" t="s">
        <v>5</v>
      </c>
      <c r="B33" s="42">
        <f t="shared" si="14"/>
        <v>-6</v>
      </c>
      <c r="C33" s="42">
        <v>8</v>
      </c>
      <c r="D33" s="69">
        <f t="shared" si="2"/>
        <v>-0.5714285714285714</v>
      </c>
      <c r="E33" s="42">
        <f t="shared" si="15"/>
        <v>-142</v>
      </c>
      <c r="F33" s="69">
        <f t="shared" si="3"/>
        <v>-1.0441176470588236</v>
      </c>
      <c r="G33" s="42">
        <f t="shared" si="16"/>
        <v>-13</v>
      </c>
      <c r="H33" s="42">
        <v>6</v>
      </c>
      <c r="I33" s="42">
        <v>78</v>
      </c>
      <c r="J33" s="42">
        <v>19</v>
      </c>
      <c r="K33" s="42">
        <v>261</v>
      </c>
      <c r="L33" s="49">
        <f t="shared" si="17"/>
        <v>-9.7592779985355929</v>
      </c>
      <c r="M33" s="58">
        <v>4.5042821531702746</v>
      </c>
      <c r="N33" s="58">
        <v>14.263560151705867</v>
      </c>
      <c r="O33" s="42">
        <f t="shared" si="18"/>
        <v>7</v>
      </c>
      <c r="P33" s="42">
        <f t="shared" si="19"/>
        <v>30</v>
      </c>
      <c r="Q33" s="42">
        <v>474</v>
      </c>
      <c r="R33" s="42">
        <v>18</v>
      </c>
      <c r="S33" s="42">
        <v>12</v>
      </c>
      <c r="T33" s="42">
        <f t="shared" si="20"/>
        <v>23</v>
      </c>
      <c r="U33" s="42">
        <v>433</v>
      </c>
      <c r="V33" s="42">
        <v>10</v>
      </c>
      <c r="W33" s="42">
        <v>13</v>
      </c>
      <c r="X33" s="49">
        <v>5.2549958453653218</v>
      </c>
    </row>
    <row r="34" spans="1:24" ht="18.75" customHeight="1" x14ac:dyDescent="0.15">
      <c r="A34" s="3" t="s">
        <v>4</v>
      </c>
      <c r="B34" s="42">
        <f t="shared" si="14"/>
        <v>-16</v>
      </c>
      <c r="C34" s="42">
        <v>-11</v>
      </c>
      <c r="D34" s="69">
        <f t="shared" si="2"/>
        <v>2.2000000000000002</v>
      </c>
      <c r="E34" s="42">
        <f t="shared" si="15"/>
        <v>-135</v>
      </c>
      <c r="F34" s="69">
        <f t="shared" si="3"/>
        <v>-1.134453781512605</v>
      </c>
      <c r="G34" s="42">
        <f t="shared" si="16"/>
        <v>-13</v>
      </c>
      <c r="H34" s="42">
        <v>10</v>
      </c>
      <c r="I34" s="42">
        <v>52</v>
      </c>
      <c r="J34" s="42">
        <v>23</v>
      </c>
      <c r="K34" s="42">
        <v>172</v>
      </c>
      <c r="L34" s="49">
        <f t="shared" si="17"/>
        <v>-14.629123208356328</v>
      </c>
      <c r="M34" s="58">
        <v>11.253171698735636</v>
      </c>
      <c r="N34" s="58">
        <v>25.882294907091964</v>
      </c>
      <c r="O34" s="42">
        <f>P34-T34</f>
        <v>-3</v>
      </c>
      <c r="P34" s="42">
        <f t="shared" si="19"/>
        <v>16</v>
      </c>
      <c r="Q34" s="42">
        <v>270</v>
      </c>
      <c r="R34" s="42">
        <v>6</v>
      </c>
      <c r="S34" s="42">
        <v>10</v>
      </c>
      <c r="T34" s="42">
        <f t="shared" si="20"/>
        <v>19</v>
      </c>
      <c r="U34" s="42">
        <v>285</v>
      </c>
      <c r="V34" s="42">
        <v>8</v>
      </c>
      <c r="W34" s="42">
        <v>11</v>
      </c>
      <c r="X34" s="49">
        <v>-3.3759515096206947</v>
      </c>
    </row>
    <row r="35" spans="1:24" ht="18.75" customHeight="1" x14ac:dyDescent="0.15">
      <c r="A35" s="1" t="s">
        <v>3</v>
      </c>
      <c r="B35" s="43">
        <f t="shared" si="14"/>
        <v>-17</v>
      </c>
      <c r="C35" s="43">
        <v>-17</v>
      </c>
      <c r="D35" s="70" t="str">
        <f t="shared" si="2"/>
        <v>-</v>
      </c>
      <c r="E35" s="43">
        <f t="shared" si="15"/>
        <v>-83</v>
      </c>
      <c r="F35" s="70">
        <f t="shared" si="3"/>
        <v>-1.2575757575757576</v>
      </c>
      <c r="G35" s="43">
        <f t="shared" si="16"/>
        <v>-7</v>
      </c>
      <c r="H35" s="43">
        <v>7</v>
      </c>
      <c r="I35" s="43">
        <v>69</v>
      </c>
      <c r="J35" s="43">
        <v>14</v>
      </c>
      <c r="K35" s="44">
        <v>160</v>
      </c>
      <c r="L35" s="50">
        <f t="shared" si="17"/>
        <v>-7.738906557625322</v>
      </c>
      <c r="M35" s="57">
        <v>7.738906557625322</v>
      </c>
      <c r="N35" s="57">
        <v>15.477813115250644</v>
      </c>
      <c r="O35" s="44">
        <f t="shared" si="18"/>
        <v>-10</v>
      </c>
      <c r="P35" s="44">
        <f t="shared" si="19"/>
        <v>22</v>
      </c>
      <c r="Q35" s="47">
        <v>331</v>
      </c>
      <c r="R35" s="47">
        <v>13</v>
      </c>
      <c r="S35" s="47">
        <v>9</v>
      </c>
      <c r="T35" s="47">
        <f t="shared" si="20"/>
        <v>32</v>
      </c>
      <c r="U35" s="47">
        <v>323</v>
      </c>
      <c r="V35" s="47">
        <v>11</v>
      </c>
      <c r="W35" s="47">
        <v>21</v>
      </c>
      <c r="X35" s="54">
        <v>-11.0555807966076</v>
      </c>
    </row>
    <row r="36" spans="1:24" ht="18.75" customHeight="1" x14ac:dyDescent="0.15">
      <c r="A36" s="5" t="s">
        <v>2</v>
      </c>
      <c r="B36" s="40">
        <f t="shared" si="14"/>
        <v>-7</v>
      </c>
      <c r="C36" s="40">
        <v>1</v>
      </c>
      <c r="D36" s="68">
        <f t="shared" si="2"/>
        <v>-0.125</v>
      </c>
      <c r="E36" s="40">
        <f t="shared" si="15"/>
        <v>-123</v>
      </c>
      <c r="F36" s="68">
        <f t="shared" si="3"/>
        <v>-1.0603448275862069</v>
      </c>
      <c r="G36" s="40">
        <f t="shared" si="16"/>
        <v>-6</v>
      </c>
      <c r="H36" s="40">
        <v>2</v>
      </c>
      <c r="I36" s="40">
        <v>21</v>
      </c>
      <c r="J36" s="40">
        <v>8</v>
      </c>
      <c r="K36" s="40">
        <v>129</v>
      </c>
      <c r="L36" s="48">
        <f t="shared" si="17"/>
        <v>-16.880564227078274</v>
      </c>
      <c r="M36" s="56">
        <v>5.6268547423594244</v>
      </c>
      <c r="N36" s="56">
        <v>22.507418969437698</v>
      </c>
      <c r="O36" s="40">
        <f t="shared" si="18"/>
        <v>-1</v>
      </c>
      <c r="P36" s="40">
        <f t="shared" si="19"/>
        <v>5</v>
      </c>
      <c r="Q36" s="40">
        <v>104</v>
      </c>
      <c r="R36" s="40">
        <v>4</v>
      </c>
      <c r="S36" s="40">
        <v>1</v>
      </c>
      <c r="T36" s="40">
        <f t="shared" si="20"/>
        <v>6</v>
      </c>
      <c r="U36" s="40">
        <v>119</v>
      </c>
      <c r="V36" s="40">
        <v>0</v>
      </c>
      <c r="W36" s="40">
        <v>6</v>
      </c>
      <c r="X36" s="48">
        <v>-2.8134273711797135</v>
      </c>
    </row>
    <row r="37" spans="1:24" ht="18.75" customHeight="1" x14ac:dyDescent="0.15">
      <c r="A37" s="3" t="s">
        <v>1</v>
      </c>
      <c r="B37" s="42">
        <f t="shared" si="14"/>
        <v>-7</v>
      </c>
      <c r="C37" s="42">
        <v>-10</v>
      </c>
      <c r="D37" s="69">
        <f t="shared" si="2"/>
        <v>-3.3333333333333335</v>
      </c>
      <c r="E37" s="42">
        <f t="shared" si="15"/>
        <v>-84</v>
      </c>
      <c r="F37" s="69">
        <f t="shared" si="3"/>
        <v>-1.0909090909090908</v>
      </c>
      <c r="G37" s="42">
        <f t="shared" si="16"/>
        <v>-4</v>
      </c>
      <c r="H37" s="42">
        <v>2</v>
      </c>
      <c r="I37" s="42">
        <v>11</v>
      </c>
      <c r="J37" s="42">
        <v>6</v>
      </c>
      <c r="K37" s="42">
        <v>72</v>
      </c>
      <c r="L37" s="49">
        <f t="shared" si="17"/>
        <v>-16.245868987081195</v>
      </c>
      <c r="M37" s="58">
        <v>8.1229344935405976</v>
      </c>
      <c r="N37" s="58">
        <v>24.368803480621793</v>
      </c>
      <c r="O37" s="42">
        <f>P37-T37</f>
        <v>-3</v>
      </c>
      <c r="P37" s="41">
        <f t="shared" si="19"/>
        <v>6</v>
      </c>
      <c r="Q37" s="42">
        <v>96</v>
      </c>
      <c r="R37" s="42">
        <v>4</v>
      </c>
      <c r="S37" s="42">
        <v>2</v>
      </c>
      <c r="T37" s="42">
        <f t="shared" si="20"/>
        <v>9</v>
      </c>
      <c r="U37" s="42">
        <v>119</v>
      </c>
      <c r="V37" s="42">
        <v>0</v>
      </c>
      <c r="W37" s="42">
        <v>9</v>
      </c>
      <c r="X37" s="49">
        <v>-12.184401740310904</v>
      </c>
    </row>
    <row r="38" spans="1:24" ht="18.75" customHeight="1" x14ac:dyDescent="0.15">
      <c r="A38" s="1" t="s">
        <v>0</v>
      </c>
      <c r="B38" s="43">
        <f t="shared" si="14"/>
        <v>-4</v>
      </c>
      <c r="C38" s="43">
        <v>5</v>
      </c>
      <c r="D38" s="70">
        <f t="shared" si="2"/>
        <v>-0.55555555555555558</v>
      </c>
      <c r="E38" s="43">
        <f t="shared" si="15"/>
        <v>-79</v>
      </c>
      <c r="F38" s="70">
        <f t="shared" si="3"/>
        <v>-1.0533333333333332</v>
      </c>
      <c r="G38" s="43">
        <f t="shared" si="16"/>
        <v>-8</v>
      </c>
      <c r="H38" s="43">
        <v>0</v>
      </c>
      <c r="I38" s="43">
        <v>7</v>
      </c>
      <c r="J38" s="43">
        <v>8</v>
      </c>
      <c r="K38" s="44">
        <v>63</v>
      </c>
      <c r="L38" s="50">
        <f t="shared" si="17"/>
        <v>-34.783437365988469</v>
      </c>
      <c r="M38" s="57">
        <v>0</v>
      </c>
      <c r="N38" s="57">
        <v>34.783437365988469</v>
      </c>
      <c r="O38" s="44">
        <f t="shared" si="18"/>
        <v>4</v>
      </c>
      <c r="P38" s="43">
        <f t="shared" si="19"/>
        <v>8</v>
      </c>
      <c r="Q38" s="43">
        <v>60</v>
      </c>
      <c r="R38" s="43">
        <v>2</v>
      </c>
      <c r="S38" s="43">
        <v>6</v>
      </c>
      <c r="T38" s="43">
        <f t="shared" si="20"/>
        <v>4</v>
      </c>
      <c r="U38" s="43">
        <v>83</v>
      </c>
      <c r="V38" s="43">
        <v>3</v>
      </c>
      <c r="W38" s="43">
        <v>1</v>
      </c>
      <c r="X38" s="53">
        <v>17.391718682994235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4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G18" sqref="G18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-124</v>
      </c>
      <c r="C9" s="34">
        <f t="shared" si="0"/>
        <v>-35</v>
      </c>
      <c r="D9" s="34">
        <f t="shared" si="0"/>
        <v>-2270</v>
      </c>
      <c r="E9" s="34">
        <f t="shared" si="0"/>
        <v>-141</v>
      </c>
      <c r="F9" s="34">
        <f t="shared" si="0"/>
        <v>165</v>
      </c>
      <c r="G9" s="34">
        <f t="shared" si="0"/>
        <v>2103</v>
      </c>
      <c r="H9" s="34">
        <f t="shared" si="0"/>
        <v>306</v>
      </c>
      <c r="I9" s="34">
        <f>I10+I11</f>
        <v>3614</v>
      </c>
      <c r="J9" s="51">
        <f>K9-L9</f>
        <v>-6.2509367599292913</v>
      </c>
      <c r="K9" s="51">
        <v>7.3149259956619366</v>
      </c>
      <c r="L9" s="51">
        <v>13.565862755591228</v>
      </c>
      <c r="M9" s="34">
        <f t="shared" ref="M9:U9" si="1">M10+M11</f>
        <v>17</v>
      </c>
      <c r="N9" s="34">
        <f t="shared" si="1"/>
        <v>523</v>
      </c>
      <c r="O9" s="34">
        <f t="shared" si="1"/>
        <v>8410</v>
      </c>
      <c r="P9" s="34">
        <f t="shared" si="1"/>
        <v>334</v>
      </c>
      <c r="Q9" s="34">
        <f t="shared" si="1"/>
        <v>189</v>
      </c>
      <c r="R9" s="34">
        <f>R10+R11</f>
        <v>506</v>
      </c>
      <c r="S9" s="34">
        <f t="shared" si="1"/>
        <v>9169</v>
      </c>
      <c r="T9" s="34">
        <f t="shared" si="1"/>
        <v>317</v>
      </c>
      <c r="U9" s="34">
        <f t="shared" si="1"/>
        <v>189</v>
      </c>
      <c r="V9" s="51">
        <v>0.75365904197728995</v>
      </c>
    </row>
    <row r="10" spans="1:22" ht="15" customHeight="1" x14ac:dyDescent="0.15">
      <c r="A10" s="6" t="s">
        <v>28</v>
      </c>
      <c r="B10" s="35">
        <f t="shared" ref="B10:I10" si="2">B20+B21+B22+B23</f>
        <v>-52</v>
      </c>
      <c r="C10" s="35">
        <f t="shared" si="2"/>
        <v>-7</v>
      </c>
      <c r="D10" s="35">
        <f t="shared" si="2"/>
        <v>-1282</v>
      </c>
      <c r="E10" s="35">
        <f t="shared" si="2"/>
        <v>-67</v>
      </c>
      <c r="F10" s="35">
        <f t="shared" si="2"/>
        <v>134</v>
      </c>
      <c r="G10" s="35">
        <f t="shared" si="2"/>
        <v>1674</v>
      </c>
      <c r="H10" s="35">
        <f t="shared" si="2"/>
        <v>201</v>
      </c>
      <c r="I10" s="35">
        <f t="shared" si="2"/>
        <v>2479</v>
      </c>
      <c r="J10" s="48">
        <f t="shared" ref="J10:J38" si="3">K10-L10</f>
        <v>-3.9512893515215985</v>
      </c>
      <c r="K10" s="48">
        <v>7.9025787030431953</v>
      </c>
      <c r="L10" s="48">
        <v>11.853868054564794</v>
      </c>
      <c r="M10" s="35">
        <f t="shared" ref="M10:U10" si="4">M20+M21+M22+M23</f>
        <v>15</v>
      </c>
      <c r="N10" s="35">
        <f t="shared" si="4"/>
        <v>390</v>
      </c>
      <c r="O10" s="35">
        <f t="shared" si="4"/>
        <v>6556</v>
      </c>
      <c r="P10" s="35">
        <f t="shared" si="4"/>
        <v>272</v>
      </c>
      <c r="Q10" s="35">
        <f t="shared" si="4"/>
        <v>118</v>
      </c>
      <c r="R10" s="35">
        <f t="shared" si="4"/>
        <v>375</v>
      </c>
      <c r="S10" s="35">
        <f t="shared" si="4"/>
        <v>7033</v>
      </c>
      <c r="T10" s="35">
        <f t="shared" si="4"/>
        <v>266</v>
      </c>
      <c r="U10" s="35">
        <f t="shared" si="4"/>
        <v>109</v>
      </c>
      <c r="V10" s="48">
        <v>0.88461701899737122</v>
      </c>
    </row>
    <row r="11" spans="1:22" ht="15" customHeight="1" x14ac:dyDescent="0.15">
      <c r="A11" s="2" t="s">
        <v>27</v>
      </c>
      <c r="B11" s="36">
        <f t="shared" ref="B11:I11" si="5">B12+B13+B14+B15+B16</f>
        <v>-72</v>
      </c>
      <c r="C11" s="36">
        <f t="shared" si="5"/>
        <v>-28</v>
      </c>
      <c r="D11" s="36">
        <f t="shared" si="5"/>
        <v>-988</v>
      </c>
      <c r="E11" s="36">
        <f t="shared" si="5"/>
        <v>-74</v>
      </c>
      <c r="F11" s="36">
        <f t="shared" si="5"/>
        <v>31</v>
      </c>
      <c r="G11" s="36">
        <f t="shared" si="5"/>
        <v>429</v>
      </c>
      <c r="H11" s="36">
        <f t="shared" si="5"/>
        <v>105</v>
      </c>
      <c r="I11" s="36">
        <f t="shared" si="5"/>
        <v>1135</v>
      </c>
      <c r="J11" s="53">
        <f t="shared" si="3"/>
        <v>-13.213981870279891</v>
      </c>
      <c r="K11" s="53">
        <v>5.5355869997118461</v>
      </c>
      <c r="L11" s="53">
        <v>18.749568869991737</v>
      </c>
      <c r="M11" s="36">
        <f t="shared" ref="M11:U11" si="6">M12+M13+M14+M15+M16</f>
        <v>2</v>
      </c>
      <c r="N11" s="36">
        <f t="shared" si="6"/>
        <v>133</v>
      </c>
      <c r="O11" s="36">
        <f t="shared" si="6"/>
        <v>1854</v>
      </c>
      <c r="P11" s="36">
        <f t="shared" si="6"/>
        <v>62</v>
      </c>
      <c r="Q11" s="36">
        <f t="shared" si="6"/>
        <v>71</v>
      </c>
      <c r="R11" s="36">
        <f t="shared" si="6"/>
        <v>131</v>
      </c>
      <c r="S11" s="36">
        <f t="shared" si="6"/>
        <v>2136</v>
      </c>
      <c r="T11" s="36">
        <f t="shared" si="6"/>
        <v>51</v>
      </c>
      <c r="U11" s="36">
        <f t="shared" si="6"/>
        <v>80</v>
      </c>
      <c r="V11" s="53">
        <v>0.35713464514270399</v>
      </c>
    </row>
    <row r="12" spans="1:22" ht="15" customHeight="1" x14ac:dyDescent="0.15">
      <c r="A12" s="6" t="s">
        <v>26</v>
      </c>
      <c r="B12" s="35">
        <f t="shared" ref="B12:I12" si="7">B24</f>
        <v>-3</v>
      </c>
      <c r="C12" s="35">
        <f t="shared" si="7"/>
        <v>4</v>
      </c>
      <c r="D12" s="35">
        <f t="shared" si="7"/>
        <v>-95</v>
      </c>
      <c r="E12" s="35">
        <f t="shared" si="7"/>
        <v>-7</v>
      </c>
      <c r="F12" s="35">
        <f t="shared" si="7"/>
        <v>0</v>
      </c>
      <c r="G12" s="35">
        <f t="shared" si="7"/>
        <v>29</v>
      </c>
      <c r="H12" s="35">
        <f t="shared" si="7"/>
        <v>7</v>
      </c>
      <c r="I12" s="35">
        <f t="shared" si="7"/>
        <v>87</v>
      </c>
      <c r="J12" s="48">
        <f t="shared" si="3"/>
        <v>-15.874297927332373</v>
      </c>
      <c r="K12" s="48">
        <v>0</v>
      </c>
      <c r="L12" s="48">
        <v>15.874297927332373</v>
      </c>
      <c r="M12" s="35">
        <f t="shared" ref="M12:U12" si="8">M24</f>
        <v>4</v>
      </c>
      <c r="N12" s="35">
        <f t="shared" si="8"/>
        <v>7</v>
      </c>
      <c r="O12" s="35">
        <f t="shared" si="8"/>
        <v>136</v>
      </c>
      <c r="P12" s="35">
        <f t="shared" si="8"/>
        <v>2</v>
      </c>
      <c r="Q12" s="35">
        <f t="shared" si="8"/>
        <v>5</v>
      </c>
      <c r="R12" s="35">
        <f t="shared" si="8"/>
        <v>3</v>
      </c>
      <c r="S12" s="35">
        <f t="shared" si="8"/>
        <v>173</v>
      </c>
      <c r="T12" s="35">
        <f t="shared" si="8"/>
        <v>1</v>
      </c>
      <c r="U12" s="35">
        <f t="shared" si="8"/>
        <v>2</v>
      </c>
      <c r="V12" s="48">
        <v>9.0710273870470708</v>
      </c>
    </row>
    <row r="13" spans="1:22" ht="15" customHeight="1" x14ac:dyDescent="0.15">
      <c r="A13" s="4" t="s">
        <v>25</v>
      </c>
      <c r="B13" s="37">
        <f t="shared" ref="B13:I13" si="9">B25+B26+B27</f>
        <v>-12</v>
      </c>
      <c r="C13" s="37">
        <f t="shared" si="9"/>
        <v>26</v>
      </c>
      <c r="D13" s="37">
        <f t="shared" si="9"/>
        <v>-277</v>
      </c>
      <c r="E13" s="37">
        <f t="shared" si="9"/>
        <v>-18</v>
      </c>
      <c r="F13" s="37">
        <f t="shared" si="9"/>
        <v>3</v>
      </c>
      <c r="G13" s="37">
        <f t="shared" si="9"/>
        <v>59</v>
      </c>
      <c r="H13" s="37">
        <f t="shared" si="9"/>
        <v>21</v>
      </c>
      <c r="I13" s="37">
        <f t="shared" si="9"/>
        <v>218</v>
      </c>
      <c r="J13" s="49">
        <f t="shared" si="3"/>
        <v>-17.646584835217961</v>
      </c>
      <c r="K13" s="49">
        <v>2.941097472536327</v>
      </c>
      <c r="L13" s="49">
        <v>20.587682307754289</v>
      </c>
      <c r="M13" s="37">
        <f t="shared" ref="M13:U13" si="10">M25+M26+M27</f>
        <v>6</v>
      </c>
      <c r="N13" s="37">
        <f t="shared" si="10"/>
        <v>31</v>
      </c>
      <c r="O13" s="37">
        <f t="shared" si="10"/>
        <v>304</v>
      </c>
      <c r="P13" s="37">
        <f t="shared" si="10"/>
        <v>22</v>
      </c>
      <c r="Q13" s="37">
        <f t="shared" si="10"/>
        <v>9</v>
      </c>
      <c r="R13" s="37">
        <f t="shared" si="10"/>
        <v>25</v>
      </c>
      <c r="S13" s="37">
        <f t="shared" si="10"/>
        <v>422</v>
      </c>
      <c r="T13" s="37">
        <f t="shared" si="10"/>
        <v>7</v>
      </c>
      <c r="U13" s="37">
        <f t="shared" si="10"/>
        <v>18</v>
      </c>
      <c r="V13" s="49">
        <v>5.8821949450726549</v>
      </c>
    </row>
    <row r="14" spans="1:22" ht="15" customHeight="1" x14ac:dyDescent="0.15">
      <c r="A14" s="4" t="s">
        <v>24</v>
      </c>
      <c r="B14" s="37">
        <f t="shared" ref="B14:I14" si="11">B28+B29+B30+B31</f>
        <v>-35</v>
      </c>
      <c r="C14" s="37">
        <f t="shared" si="11"/>
        <v>-43</v>
      </c>
      <c r="D14" s="37">
        <f t="shared" si="11"/>
        <v>-315</v>
      </c>
      <c r="E14" s="37">
        <f t="shared" si="11"/>
        <v>-17</v>
      </c>
      <c r="F14" s="37">
        <f t="shared" si="11"/>
        <v>17</v>
      </c>
      <c r="G14" s="37">
        <f t="shared" si="11"/>
        <v>199</v>
      </c>
      <c r="H14" s="37">
        <f t="shared" si="11"/>
        <v>34</v>
      </c>
      <c r="I14" s="37">
        <f t="shared" si="11"/>
        <v>409</v>
      </c>
      <c r="J14" s="49">
        <f t="shared" si="3"/>
        <v>-7.9805944867661038</v>
      </c>
      <c r="K14" s="49">
        <v>7.9805944867661038</v>
      </c>
      <c r="L14" s="49">
        <v>15.961188973532208</v>
      </c>
      <c r="M14" s="37">
        <f t="shared" ref="M14:U14" si="12">M28+M29+M30+M31</f>
        <v>-18</v>
      </c>
      <c r="N14" s="37">
        <f t="shared" si="12"/>
        <v>35</v>
      </c>
      <c r="O14" s="37">
        <f t="shared" si="12"/>
        <v>656</v>
      </c>
      <c r="P14" s="37">
        <f t="shared" si="12"/>
        <v>9</v>
      </c>
      <c r="Q14" s="37">
        <f t="shared" si="12"/>
        <v>26</v>
      </c>
      <c r="R14" s="37">
        <f t="shared" si="12"/>
        <v>53</v>
      </c>
      <c r="S14" s="37">
        <f t="shared" si="12"/>
        <v>761</v>
      </c>
      <c r="T14" s="37">
        <f t="shared" si="12"/>
        <v>22</v>
      </c>
      <c r="U14" s="37">
        <f t="shared" si="12"/>
        <v>31</v>
      </c>
      <c r="V14" s="49">
        <v>-8.4500412212817544</v>
      </c>
    </row>
    <row r="15" spans="1:22" ht="15" customHeight="1" x14ac:dyDescent="0.15">
      <c r="A15" s="4" t="s">
        <v>23</v>
      </c>
      <c r="B15" s="37">
        <f t="shared" ref="B15:I15" si="13">B32+B33+B34+B35</f>
        <v>-14</v>
      </c>
      <c r="C15" s="37">
        <f t="shared" si="13"/>
        <v>-10</v>
      </c>
      <c r="D15" s="37">
        <f t="shared" si="13"/>
        <v>-163</v>
      </c>
      <c r="E15" s="37">
        <f t="shared" si="13"/>
        <v>-21</v>
      </c>
      <c r="F15" s="37">
        <f t="shared" si="13"/>
        <v>9</v>
      </c>
      <c r="G15" s="37">
        <f t="shared" si="13"/>
        <v>123</v>
      </c>
      <c r="H15" s="37">
        <f t="shared" si="13"/>
        <v>30</v>
      </c>
      <c r="I15" s="37">
        <f t="shared" si="13"/>
        <v>297</v>
      </c>
      <c r="J15" s="49">
        <f t="shared" si="3"/>
        <v>-12.948160060542998</v>
      </c>
      <c r="K15" s="49">
        <v>5.5492114545184261</v>
      </c>
      <c r="L15" s="49">
        <v>18.497371515061424</v>
      </c>
      <c r="M15" s="37">
        <f t="shared" ref="M15:U15" si="14">M32+M33+M34+M35</f>
        <v>7</v>
      </c>
      <c r="N15" s="37">
        <f t="shared" si="14"/>
        <v>48</v>
      </c>
      <c r="O15" s="37">
        <f t="shared" si="14"/>
        <v>627</v>
      </c>
      <c r="P15" s="37">
        <f t="shared" si="14"/>
        <v>23</v>
      </c>
      <c r="Q15" s="37">
        <f t="shared" si="14"/>
        <v>25</v>
      </c>
      <c r="R15" s="37">
        <f t="shared" si="14"/>
        <v>41</v>
      </c>
      <c r="S15" s="37">
        <f t="shared" si="14"/>
        <v>616</v>
      </c>
      <c r="T15" s="37">
        <f t="shared" si="14"/>
        <v>19</v>
      </c>
      <c r="U15" s="37">
        <f t="shared" si="14"/>
        <v>22</v>
      </c>
      <c r="V15" s="49">
        <v>4.3160533535143344</v>
      </c>
    </row>
    <row r="16" spans="1:22" ht="15" customHeight="1" x14ac:dyDescent="0.15">
      <c r="A16" s="2" t="s">
        <v>22</v>
      </c>
      <c r="B16" s="36">
        <f t="shared" ref="B16:I16" si="15">B36+B37+B38</f>
        <v>-8</v>
      </c>
      <c r="C16" s="36">
        <f t="shared" si="15"/>
        <v>-5</v>
      </c>
      <c r="D16" s="36">
        <f t="shared" si="15"/>
        <v>-138</v>
      </c>
      <c r="E16" s="36">
        <f t="shared" si="15"/>
        <v>-11</v>
      </c>
      <c r="F16" s="36">
        <f t="shared" si="15"/>
        <v>2</v>
      </c>
      <c r="G16" s="36">
        <f t="shared" si="15"/>
        <v>19</v>
      </c>
      <c r="H16" s="36">
        <f t="shared" si="15"/>
        <v>13</v>
      </c>
      <c r="I16" s="36">
        <f t="shared" si="15"/>
        <v>124</v>
      </c>
      <c r="J16" s="53">
        <f t="shared" si="3"/>
        <v>-28.415122648586678</v>
      </c>
      <c r="K16" s="53">
        <v>5.1663859361066677</v>
      </c>
      <c r="L16" s="53">
        <v>33.581508584693346</v>
      </c>
      <c r="M16" s="36">
        <f t="shared" ref="M16:U16" si="16">M36+M37+M38</f>
        <v>3</v>
      </c>
      <c r="N16" s="36">
        <f t="shared" si="16"/>
        <v>12</v>
      </c>
      <c r="O16" s="36">
        <f t="shared" si="16"/>
        <v>131</v>
      </c>
      <c r="P16" s="36">
        <f t="shared" si="16"/>
        <v>6</v>
      </c>
      <c r="Q16" s="36">
        <f t="shared" si="16"/>
        <v>6</v>
      </c>
      <c r="R16" s="36">
        <f t="shared" si="16"/>
        <v>9</v>
      </c>
      <c r="S16" s="36">
        <f t="shared" si="16"/>
        <v>164</v>
      </c>
      <c r="T16" s="36">
        <f t="shared" si="16"/>
        <v>2</v>
      </c>
      <c r="U16" s="36">
        <f t="shared" si="16"/>
        <v>7</v>
      </c>
      <c r="V16" s="53">
        <v>7.7495789041600034</v>
      </c>
    </row>
    <row r="17" spans="1:22" ht="15" customHeight="1" x14ac:dyDescent="0.15">
      <c r="A17" s="6" t="s">
        <v>21</v>
      </c>
      <c r="B17" s="35">
        <f t="shared" ref="B17:I17" si="17">B12+B13+B20</f>
        <v>-22</v>
      </c>
      <c r="C17" s="35">
        <f t="shared" si="17"/>
        <v>44</v>
      </c>
      <c r="D17" s="35">
        <f t="shared" si="17"/>
        <v>-1006</v>
      </c>
      <c r="E17" s="35">
        <f t="shared" si="17"/>
        <v>-50</v>
      </c>
      <c r="F17" s="35">
        <f t="shared" si="17"/>
        <v>63</v>
      </c>
      <c r="G17" s="35">
        <f t="shared" si="17"/>
        <v>780</v>
      </c>
      <c r="H17" s="35">
        <f t="shared" si="17"/>
        <v>113</v>
      </c>
      <c r="I17" s="35">
        <f t="shared" si="17"/>
        <v>1407</v>
      </c>
      <c r="J17" s="48">
        <f t="shared" si="3"/>
        <v>-5.4025427178312624</v>
      </c>
      <c r="K17" s="48">
        <v>6.8072038244673907</v>
      </c>
      <c r="L17" s="48">
        <v>12.209746542298653</v>
      </c>
      <c r="M17" s="35">
        <f t="shared" ref="M17:U17" si="18">M12+M13+M20</f>
        <v>28</v>
      </c>
      <c r="N17" s="35">
        <f t="shared" si="18"/>
        <v>194</v>
      </c>
      <c r="O17" s="35">
        <f t="shared" si="18"/>
        <v>2951</v>
      </c>
      <c r="P17" s="35">
        <f t="shared" si="18"/>
        <v>146</v>
      </c>
      <c r="Q17" s="35">
        <f t="shared" si="18"/>
        <v>48</v>
      </c>
      <c r="R17" s="35">
        <f t="shared" si="18"/>
        <v>166</v>
      </c>
      <c r="S17" s="35">
        <f t="shared" si="18"/>
        <v>3330</v>
      </c>
      <c r="T17" s="35">
        <f t="shared" si="18"/>
        <v>116</v>
      </c>
      <c r="U17" s="35">
        <f t="shared" si="18"/>
        <v>50</v>
      </c>
      <c r="V17" s="48">
        <v>3.0254239219855066</v>
      </c>
    </row>
    <row r="18" spans="1:22" ht="15" customHeight="1" x14ac:dyDescent="0.15">
      <c r="A18" s="4" t="s">
        <v>20</v>
      </c>
      <c r="B18" s="37">
        <f t="shared" ref="B18:I18" si="19">B14+B22</f>
        <v>-33</v>
      </c>
      <c r="C18" s="37">
        <f t="shared" si="19"/>
        <v>-28</v>
      </c>
      <c r="D18" s="37">
        <f t="shared" si="19"/>
        <v>-523</v>
      </c>
      <c r="E18" s="37">
        <f t="shared" si="19"/>
        <v>-17</v>
      </c>
      <c r="F18" s="37">
        <f t="shared" si="19"/>
        <v>41</v>
      </c>
      <c r="G18" s="37">
        <f t="shared" si="19"/>
        <v>389</v>
      </c>
      <c r="H18" s="37">
        <f t="shared" si="19"/>
        <v>58</v>
      </c>
      <c r="I18" s="37">
        <f t="shared" si="19"/>
        <v>745</v>
      </c>
      <c r="J18" s="49">
        <f t="shared" si="3"/>
        <v>-4.2381911222702779</v>
      </c>
      <c r="K18" s="49">
        <v>10.221519765475373</v>
      </c>
      <c r="L18" s="49">
        <v>14.459710887745651</v>
      </c>
      <c r="M18" s="37">
        <f t="shared" ref="M18:U18" si="20">M14+M22</f>
        <v>-16</v>
      </c>
      <c r="N18" s="37">
        <f t="shared" si="20"/>
        <v>78</v>
      </c>
      <c r="O18" s="37">
        <f t="shared" si="20"/>
        <v>1315</v>
      </c>
      <c r="P18" s="37">
        <f t="shared" si="20"/>
        <v>33</v>
      </c>
      <c r="Q18" s="37">
        <f t="shared" si="20"/>
        <v>45</v>
      </c>
      <c r="R18" s="37">
        <f t="shared" si="20"/>
        <v>94</v>
      </c>
      <c r="S18" s="37">
        <f t="shared" si="20"/>
        <v>1482</v>
      </c>
      <c r="T18" s="37">
        <f t="shared" si="20"/>
        <v>44</v>
      </c>
      <c r="U18" s="37">
        <f t="shared" si="20"/>
        <v>50</v>
      </c>
      <c r="V18" s="49">
        <v>-3.9888857621367322</v>
      </c>
    </row>
    <row r="19" spans="1:22" ht="15" customHeight="1" x14ac:dyDescent="0.15">
      <c r="A19" s="2" t="s">
        <v>19</v>
      </c>
      <c r="B19" s="36">
        <f t="shared" ref="B19:I19" si="21">B15+B16+B21+B23</f>
        <v>-69</v>
      </c>
      <c r="C19" s="36">
        <f t="shared" si="21"/>
        <v>-51</v>
      </c>
      <c r="D19" s="36">
        <f t="shared" si="21"/>
        <v>-741</v>
      </c>
      <c r="E19" s="36">
        <f t="shared" si="21"/>
        <v>-74</v>
      </c>
      <c r="F19" s="36">
        <f t="shared" si="21"/>
        <v>61</v>
      </c>
      <c r="G19" s="36">
        <f t="shared" si="21"/>
        <v>934</v>
      </c>
      <c r="H19" s="36">
        <f t="shared" si="21"/>
        <v>135</v>
      </c>
      <c r="I19" s="36">
        <f t="shared" si="21"/>
        <v>1462</v>
      </c>
      <c r="J19" s="53">
        <f t="shared" si="3"/>
        <v>-7.9650634211908429</v>
      </c>
      <c r="K19" s="53">
        <v>6.5657955228735325</v>
      </c>
      <c r="L19" s="53">
        <v>14.530858944064375</v>
      </c>
      <c r="M19" s="36">
        <f t="shared" ref="M19:U19" si="22">M15+M16+M21+M23</f>
        <v>5</v>
      </c>
      <c r="N19" s="36">
        <f t="shared" si="22"/>
        <v>251</v>
      </c>
      <c r="O19" s="36">
        <f t="shared" si="22"/>
        <v>4144</v>
      </c>
      <c r="P19" s="36">
        <f t="shared" si="22"/>
        <v>155</v>
      </c>
      <c r="Q19" s="36">
        <f t="shared" si="22"/>
        <v>96</v>
      </c>
      <c r="R19" s="36">
        <f t="shared" si="22"/>
        <v>246</v>
      </c>
      <c r="S19" s="36">
        <f t="shared" si="22"/>
        <v>4357</v>
      </c>
      <c r="T19" s="36">
        <f t="shared" si="22"/>
        <v>157</v>
      </c>
      <c r="U19" s="36">
        <f t="shared" si="22"/>
        <v>89</v>
      </c>
      <c r="V19" s="53">
        <v>0.53817996089127718</v>
      </c>
    </row>
    <row r="20" spans="1:22" ht="15" customHeight="1" x14ac:dyDescent="0.15">
      <c r="A20" s="5" t="s">
        <v>18</v>
      </c>
      <c r="B20" s="40">
        <f>E20+M20</f>
        <v>-7</v>
      </c>
      <c r="C20" s="40">
        <v>14</v>
      </c>
      <c r="D20" s="40">
        <f>G20-I20+O20-S20</f>
        <v>-634</v>
      </c>
      <c r="E20" s="40">
        <f>F20-H20</f>
        <v>-25</v>
      </c>
      <c r="F20" s="40">
        <v>60</v>
      </c>
      <c r="G20" s="40">
        <v>692</v>
      </c>
      <c r="H20" s="40">
        <v>85</v>
      </c>
      <c r="I20" s="40">
        <v>1102</v>
      </c>
      <c r="J20" s="61">
        <f t="shared" si="3"/>
        <v>-3.2076327951189141</v>
      </c>
      <c r="K20" s="61">
        <v>7.6983187082853943</v>
      </c>
      <c r="L20" s="61">
        <v>10.905951503404308</v>
      </c>
      <c r="M20" s="40">
        <f>N20-R20</f>
        <v>18</v>
      </c>
      <c r="N20" s="40">
        <f>SUM(P20:Q20)</f>
        <v>156</v>
      </c>
      <c r="O20" s="41">
        <v>2511</v>
      </c>
      <c r="P20" s="41">
        <v>122</v>
      </c>
      <c r="Q20" s="41">
        <v>34</v>
      </c>
      <c r="R20" s="41">
        <f>SUM(T20:U20)</f>
        <v>138</v>
      </c>
      <c r="S20" s="41">
        <v>2735</v>
      </c>
      <c r="T20" s="41">
        <v>108</v>
      </c>
      <c r="U20" s="41">
        <v>30</v>
      </c>
      <c r="V20" s="52">
        <v>2.3094956124856196</v>
      </c>
    </row>
    <row r="21" spans="1:22" ht="15" customHeight="1" x14ac:dyDescent="0.15">
      <c r="A21" s="3" t="s">
        <v>17</v>
      </c>
      <c r="B21" s="42">
        <f t="shared" ref="B21:B38" si="23">E21+M21</f>
        <v>-46</v>
      </c>
      <c r="C21" s="42">
        <v>-35</v>
      </c>
      <c r="D21" s="42">
        <f t="shared" ref="D21:D38" si="24">G21-I21+O21-S21</f>
        <v>-332</v>
      </c>
      <c r="E21" s="42">
        <f t="shared" ref="E21:E38" si="25">F21-H21</f>
        <v>-36</v>
      </c>
      <c r="F21" s="42">
        <v>43</v>
      </c>
      <c r="G21" s="42">
        <v>686</v>
      </c>
      <c r="H21" s="42">
        <v>79</v>
      </c>
      <c r="I21" s="42">
        <v>798</v>
      </c>
      <c r="J21" s="62">
        <f t="shared" si="3"/>
        <v>-6.0538293234776601</v>
      </c>
      <c r="K21" s="62">
        <v>7.2309628030427637</v>
      </c>
      <c r="L21" s="62">
        <v>13.284792126520424</v>
      </c>
      <c r="M21" s="42">
        <f t="shared" ref="M21:M38" si="26">N21-R21</f>
        <v>-10</v>
      </c>
      <c r="N21" s="42">
        <f>SUM(P21:Q21)</f>
        <v>151</v>
      </c>
      <c r="O21" s="42">
        <v>2617</v>
      </c>
      <c r="P21" s="42">
        <v>99</v>
      </c>
      <c r="Q21" s="42">
        <v>52</v>
      </c>
      <c r="R21" s="42">
        <f t="shared" ref="R21:R38" si="27">SUM(T21:U21)</f>
        <v>161</v>
      </c>
      <c r="S21" s="42">
        <v>2837</v>
      </c>
      <c r="T21" s="42">
        <v>116</v>
      </c>
      <c r="U21" s="42">
        <v>45</v>
      </c>
      <c r="V21" s="49">
        <v>-1.6816192565215715</v>
      </c>
    </row>
    <row r="22" spans="1:22" ht="15" customHeight="1" x14ac:dyDescent="0.15">
      <c r="A22" s="3" t="s">
        <v>16</v>
      </c>
      <c r="B22" s="42">
        <f t="shared" si="23"/>
        <v>2</v>
      </c>
      <c r="C22" s="42">
        <v>15</v>
      </c>
      <c r="D22" s="42">
        <f t="shared" si="24"/>
        <v>-208</v>
      </c>
      <c r="E22" s="42">
        <f t="shared" si="25"/>
        <v>0</v>
      </c>
      <c r="F22" s="42">
        <v>24</v>
      </c>
      <c r="G22" s="42">
        <v>190</v>
      </c>
      <c r="H22" s="42">
        <v>24</v>
      </c>
      <c r="I22" s="42">
        <v>336</v>
      </c>
      <c r="J22" s="62">
        <f t="shared" si="3"/>
        <v>0</v>
      </c>
      <c r="K22" s="62">
        <v>12.759319328183967</v>
      </c>
      <c r="L22" s="62">
        <v>12.759319328183967</v>
      </c>
      <c r="M22" s="42">
        <f>N22-R22</f>
        <v>2</v>
      </c>
      <c r="N22" s="42">
        <f t="shared" ref="N22:N38" si="28">SUM(P22:Q22)</f>
        <v>43</v>
      </c>
      <c r="O22" s="42">
        <v>659</v>
      </c>
      <c r="P22" s="42">
        <v>24</v>
      </c>
      <c r="Q22" s="42">
        <v>19</v>
      </c>
      <c r="R22" s="42">
        <f t="shared" si="27"/>
        <v>41</v>
      </c>
      <c r="S22" s="42">
        <v>721</v>
      </c>
      <c r="T22" s="42">
        <v>22</v>
      </c>
      <c r="U22" s="42">
        <v>19</v>
      </c>
      <c r="V22" s="49">
        <v>1.0632766106820029</v>
      </c>
    </row>
    <row r="23" spans="1:22" ht="15" customHeight="1" x14ac:dyDescent="0.15">
      <c r="A23" s="1" t="s">
        <v>15</v>
      </c>
      <c r="B23" s="43">
        <f t="shared" si="23"/>
        <v>-1</v>
      </c>
      <c r="C23" s="43">
        <v>-1</v>
      </c>
      <c r="D23" s="43">
        <f t="shared" si="24"/>
        <v>-108</v>
      </c>
      <c r="E23" s="43">
        <f t="shared" si="25"/>
        <v>-6</v>
      </c>
      <c r="F23" s="43">
        <v>7</v>
      </c>
      <c r="G23" s="43">
        <v>106</v>
      </c>
      <c r="H23" s="43">
        <v>13</v>
      </c>
      <c r="I23" s="43">
        <v>243</v>
      </c>
      <c r="J23" s="63">
        <f t="shared" si="3"/>
        <v>-4.494538827479488</v>
      </c>
      <c r="K23" s="63">
        <v>5.2436286320594014</v>
      </c>
      <c r="L23" s="63">
        <v>9.7381674595388894</v>
      </c>
      <c r="M23" s="43">
        <f t="shared" si="26"/>
        <v>5</v>
      </c>
      <c r="N23" s="43">
        <f t="shared" si="28"/>
        <v>40</v>
      </c>
      <c r="O23" s="43">
        <v>769</v>
      </c>
      <c r="P23" s="43">
        <v>27</v>
      </c>
      <c r="Q23" s="43">
        <v>13</v>
      </c>
      <c r="R23" s="43">
        <f t="shared" si="27"/>
        <v>35</v>
      </c>
      <c r="S23" s="47">
        <v>740</v>
      </c>
      <c r="T23" s="47">
        <v>20</v>
      </c>
      <c r="U23" s="47">
        <v>15</v>
      </c>
      <c r="V23" s="54">
        <v>3.7454490228995709</v>
      </c>
    </row>
    <row r="24" spans="1:22" ht="15" customHeight="1" x14ac:dyDescent="0.15">
      <c r="A24" s="7" t="s">
        <v>14</v>
      </c>
      <c r="B24" s="45">
        <f t="shared" si="23"/>
        <v>-3</v>
      </c>
      <c r="C24" s="45">
        <v>4</v>
      </c>
      <c r="D24" s="45">
        <f t="shared" si="24"/>
        <v>-95</v>
      </c>
      <c r="E24" s="40">
        <f t="shared" si="25"/>
        <v>-7</v>
      </c>
      <c r="F24" s="45">
        <v>0</v>
      </c>
      <c r="G24" s="45">
        <v>29</v>
      </c>
      <c r="H24" s="45">
        <v>7</v>
      </c>
      <c r="I24" s="46">
        <v>87</v>
      </c>
      <c r="J24" s="73">
        <f t="shared" si="3"/>
        <v>-15.874297927332373</v>
      </c>
      <c r="K24" s="73">
        <v>0</v>
      </c>
      <c r="L24" s="73">
        <v>15.874297927332373</v>
      </c>
      <c r="M24" s="40">
        <f t="shared" si="26"/>
        <v>4</v>
      </c>
      <c r="N24" s="45">
        <f t="shared" si="28"/>
        <v>7</v>
      </c>
      <c r="O24" s="45">
        <v>136</v>
      </c>
      <c r="P24" s="45">
        <v>2</v>
      </c>
      <c r="Q24" s="45">
        <v>5</v>
      </c>
      <c r="R24" s="45">
        <f t="shared" si="27"/>
        <v>3</v>
      </c>
      <c r="S24" s="45">
        <v>173</v>
      </c>
      <c r="T24" s="45">
        <v>1</v>
      </c>
      <c r="U24" s="45">
        <v>2</v>
      </c>
      <c r="V24" s="51">
        <v>9.0710273870470708</v>
      </c>
    </row>
    <row r="25" spans="1:22" ht="15" customHeight="1" x14ac:dyDescent="0.15">
      <c r="A25" s="5" t="s">
        <v>13</v>
      </c>
      <c r="B25" s="40">
        <f t="shared" si="23"/>
        <v>0</v>
      </c>
      <c r="C25" s="40">
        <v>10</v>
      </c>
      <c r="D25" s="40">
        <f t="shared" si="24"/>
        <v>-57</v>
      </c>
      <c r="E25" s="40">
        <f t="shared" si="25"/>
        <v>-3</v>
      </c>
      <c r="F25" s="40">
        <v>0</v>
      </c>
      <c r="G25" s="40">
        <v>6</v>
      </c>
      <c r="H25" s="40">
        <v>3</v>
      </c>
      <c r="I25" s="40">
        <v>32</v>
      </c>
      <c r="J25" s="61">
        <f t="shared" si="3"/>
        <v>-25.577538483100138</v>
      </c>
      <c r="K25" s="61">
        <v>0</v>
      </c>
      <c r="L25" s="61">
        <v>25.577538483100138</v>
      </c>
      <c r="M25" s="40">
        <f t="shared" si="26"/>
        <v>3</v>
      </c>
      <c r="N25" s="40">
        <f t="shared" si="28"/>
        <v>6</v>
      </c>
      <c r="O25" s="40">
        <v>31</v>
      </c>
      <c r="P25" s="40">
        <v>5</v>
      </c>
      <c r="Q25" s="40">
        <v>1</v>
      </c>
      <c r="R25" s="40">
        <f t="shared" si="27"/>
        <v>3</v>
      </c>
      <c r="S25" s="41">
        <v>62</v>
      </c>
      <c r="T25" s="41">
        <v>2</v>
      </c>
      <c r="U25" s="41">
        <v>1</v>
      </c>
      <c r="V25" s="52">
        <v>25.577538483100138</v>
      </c>
    </row>
    <row r="26" spans="1:22" ht="15" customHeight="1" x14ac:dyDescent="0.15">
      <c r="A26" s="3" t="s">
        <v>12</v>
      </c>
      <c r="B26" s="42">
        <f t="shared" si="23"/>
        <v>-4</v>
      </c>
      <c r="C26" s="42">
        <v>4</v>
      </c>
      <c r="D26" s="42">
        <f t="shared" si="24"/>
        <v>-65</v>
      </c>
      <c r="E26" s="42">
        <f t="shared" si="25"/>
        <v>-9</v>
      </c>
      <c r="F26" s="42">
        <v>0</v>
      </c>
      <c r="G26" s="42">
        <v>16</v>
      </c>
      <c r="H26" s="42">
        <v>9</v>
      </c>
      <c r="I26" s="42">
        <v>56</v>
      </c>
      <c r="J26" s="62">
        <f t="shared" si="3"/>
        <v>-35.077041355671589</v>
      </c>
      <c r="K26" s="62">
        <v>0</v>
      </c>
      <c r="L26" s="62">
        <v>35.077041355671589</v>
      </c>
      <c r="M26" s="42">
        <f t="shared" si="26"/>
        <v>5</v>
      </c>
      <c r="N26" s="42">
        <f t="shared" si="28"/>
        <v>13</v>
      </c>
      <c r="O26" s="42">
        <v>92</v>
      </c>
      <c r="P26" s="42">
        <v>10</v>
      </c>
      <c r="Q26" s="42">
        <v>3</v>
      </c>
      <c r="R26" s="42">
        <f t="shared" si="27"/>
        <v>8</v>
      </c>
      <c r="S26" s="42">
        <v>117</v>
      </c>
      <c r="T26" s="42">
        <v>2</v>
      </c>
      <c r="U26" s="42">
        <v>6</v>
      </c>
      <c r="V26" s="49">
        <v>19.487245197595328</v>
      </c>
    </row>
    <row r="27" spans="1:22" ht="15" customHeight="1" x14ac:dyDescent="0.15">
      <c r="A27" s="1" t="s">
        <v>11</v>
      </c>
      <c r="B27" s="43">
        <f t="shared" si="23"/>
        <v>-8</v>
      </c>
      <c r="C27" s="43">
        <v>12</v>
      </c>
      <c r="D27" s="43">
        <f t="shared" si="24"/>
        <v>-155</v>
      </c>
      <c r="E27" s="43">
        <f t="shared" si="25"/>
        <v>-6</v>
      </c>
      <c r="F27" s="43">
        <v>3</v>
      </c>
      <c r="G27" s="43">
        <v>37</v>
      </c>
      <c r="H27" s="43">
        <v>9</v>
      </c>
      <c r="I27" s="43">
        <v>130</v>
      </c>
      <c r="J27" s="63">
        <f t="shared" si="3"/>
        <v>-9.2856415996743653</v>
      </c>
      <c r="K27" s="63">
        <v>4.6428207998371835</v>
      </c>
      <c r="L27" s="63">
        <v>13.928462399511549</v>
      </c>
      <c r="M27" s="43">
        <f t="shared" si="26"/>
        <v>-2</v>
      </c>
      <c r="N27" s="43">
        <f t="shared" si="28"/>
        <v>12</v>
      </c>
      <c r="O27" s="47">
        <v>181</v>
      </c>
      <c r="P27" s="47">
        <v>7</v>
      </c>
      <c r="Q27" s="47">
        <v>5</v>
      </c>
      <c r="R27" s="47">
        <f t="shared" si="27"/>
        <v>14</v>
      </c>
      <c r="S27" s="47">
        <v>243</v>
      </c>
      <c r="T27" s="47">
        <v>3</v>
      </c>
      <c r="U27" s="47">
        <v>11</v>
      </c>
      <c r="V27" s="54">
        <v>-3.0952138665581224</v>
      </c>
    </row>
    <row r="28" spans="1:22" ht="15" customHeight="1" x14ac:dyDescent="0.15">
      <c r="A28" s="5" t="s">
        <v>10</v>
      </c>
      <c r="B28" s="40">
        <f t="shared" si="23"/>
        <v>-3</v>
      </c>
      <c r="C28" s="40">
        <v>-4</v>
      </c>
      <c r="D28" s="40">
        <f t="shared" si="24"/>
        <v>-50</v>
      </c>
      <c r="E28" s="40">
        <f t="shared" si="25"/>
        <v>-4</v>
      </c>
      <c r="F28" s="40">
        <v>0</v>
      </c>
      <c r="G28" s="40">
        <v>8</v>
      </c>
      <c r="H28" s="40">
        <v>4</v>
      </c>
      <c r="I28" s="40">
        <v>44</v>
      </c>
      <c r="J28" s="61">
        <f t="shared" si="3"/>
        <v>-16.353046594982079</v>
      </c>
      <c r="K28" s="61">
        <v>0</v>
      </c>
      <c r="L28" s="61">
        <v>16.353046594982079</v>
      </c>
      <c r="M28" s="40">
        <f t="shared" si="26"/>
        <v>1</v>
      </c>
      <c r="N28" s="40">
        <f t="shared" si="28"/>
        <v>3</v>
      </c>
      <c r="O28" s="40">
        <v>70</v>
      </c>
      <c r="P28" s="40">
        <v>0</v>
      </c>
      <c r="Q28" s="40">
        <v>3</v>
      </c>
      <c r="R28" s="40">
        <f t="shared" si="27"/>
        <v>2</v>
      </c>
      <c r="S28" s="40">
        <v>84</v>
      </c>
      <c r="T28" s="40">
        <v>0</v>
      </c>
      <c r="U28" s="40">
        <v>2</v>
      </c>
      <c r="V28" s="48">
        <v>4.0882616487455188</v>
      </c>
    </row>
    <row r="29" spans="1:22" ht="15" customHeight="1" x14ac:dyDescent="0.15">
      <c r="A29" s="3" t="s">
        <v>9</v>
      </c>
      <c r="B29" s="42">
        <f t="shared" si="23"/>
        <v>-11</v>
      </c>
      <c r="C29" s="42">
        <v>-18</v>
      </c>
      <c r="D29" s="42">
        <f t="shared" si="24"/>
        <v>-63</v>
      </c>
      <c r="E29" s="42">
        <f>F29-H29</f>
        <v>-3</v>
      </c>
      <c r="F29" s="42">
        <v>4</v>
      </c>
      <c r="G29" s="42">
        <v>69</v>
      </c>
      <c r="H29" s="42">
        <v>7</v>
      </c>
      <c r="I29" s="42">
        <v>115</v>
      </c>
      <c r="J29" s="62">
        <f t="shared" si="3"/>
        <v>-4.6052908272700517</v>
      </c>
      <c r="K29" s="62">
        <v>6.1403877696934011</v>
      </c>
      <c r="L29" s="62">
        <v>10.745678596963453</v>
      </c>
      <c r="M29" s="42">
        <f t="shared" si="26"/>
        <v>-8</v>
      </c>
      <c r="N29" s="42">
        <f t="shared" si="28"/>
        <v>11</v>
      </c>
      <c r="O29" s="42">
        <v>243</v>
      </c>
      <c r="P29" s="42">
        <v>4</v>
      </c>
      <c r="Q29" s="42">
        <v>7</v>
      </c>
      <c r="R29" s="42">
        <f t="shared" si="27"/>
        <v>19</v>
      </c>
      <c r="S29" s="42">
        <v>260</v>
      </c>
      <c r="T29" s="42">
        <v>7</v>
      </c>
      <c r="U29" s="42">
        <v>12</v>
      </c>
      <c r="V29" s="49">
        <v>-12.280775539386799</v>
      </c>
    </row>
    <row r="30" spans="1:22" ht="15" customHeight="1" x14ac:dyDescent="0.15">
      <c r="A30" s="3" t="s">
        <v>8</v>
      </c>
      <c r="B30" s="42">
        <f t="shared" si="23"/>
        <v>-15</v>
      </c>
      <c r="C30" s="42">
        <v>-19</v>
      </c>
      <c r="D30" s="42">
        <f t="shared" si="24"/>
        <v>-135</v>
      </c>
      <c r="E30" s="42">
        <f t="shared" si="25"/>
        <v>-6</v>
      </c>
      <c r="F30" s="42">
        <v>7</v>
      </c>
      <c r="G30" s="42">
        <v>63</v>
      </c>
      <c r="H30" s="42">
        <v>13</v>
      </c>
      <c r="I30" s="42">
        <v>142</v>
      </c>
      <c r="J30" s="62">
        <f t="shared" si="3"/>
        <v>-9.1627965357098002</v>
      </c>
      <c r="K30" s="62">
        <v>10.689929291661437</v>
      </c>
      <c r="L30" s="62">
        <v>19.852725827371238</v>
      </c>
      <c r="M30" s="42">
        <f t="shared" si="26"/>
        <v>-9</v>
      </c>
      <c r="N30" s="42">
        <f t="shared" si="28"/>
        <v>6</v>
      </c>
      <c r="O30" s="42">
        <v>179</v>
      </c>
      <c r="P30" s="42">
        <v>3</v>
      </c>
      <c r="Q30" s="42">
        <v>3</v>
      </c>
      <c r="R30" s="42">
        <f t="shared" si="27"/>
        <v>15</v>
      </c>
      <c r="S30" s="42">
        <v>235</v>
      </c>
      <c r="T30" s="42">
        <v>6</v>
      </c>
      <c r="U30" s="42">
        <v>9</v>
      </c>
      <c r="V30" s="49">
        <v>-13.744194803564707</v>
      </c>
    </row>
    <row r="31" spans="1:22" ht="15" customHeight="1" x14ac:dyDescent="0.15">
      <c r="A31" s="1" t="s">
        <v>7</v>
      </c>
      <c r="B31" s="43">
        <f t="shared" si="23"/>
        <v>-6</v>
      </c>
      <c r="C31" s="43">
        <v>-2</v>
      </c>
      <c r="D31" s="43">
        <f t="shared" si="24"/>
        <v>-67</v>
      </c>
      <c r="E31" s="43">
        <f t="shared" si="25"/>
        <v>-4</v>
      </c>
      <c r="F31" s="43">
        <v>6</v>
      </c>
      <c r="G31" s="43">
        <v>59</v>
      </c>
      <c r="H31" s="43">
        <v>10</v>
      </c>
      <c r="I31" s="43">
        <v>108</v>
      </c>
      <c r="J31" s="63">
        <f t="shared" si="3"/>
        <v>-6.9046729502343354</v>
      </c>
      <c r="K31" s="63">
        <v>10.357009425351499</v>
      </c>
      <c r="L31" s="63">
        <v>17.261682375585835</v>
      </c>
      <c r="M31" s="43">
        <f t="shared" si="26"/>
        <v>-2</v>
      </c>
      <c r="N31" s="43">
        <f t="shared" si="28"/>
        <v>15</v>
      </c>
      <c r="O31" s="43">
        <v>164</v>
      </c>
      <c r="P31" s="43">
        <v>2</v>
      </c>
      <c r="Q31" s="43">
        <v>13</v>
      </c>
      <c r="R31" s="43">
        <f t="shared" si="27"/>
        <v>17</v>
      </c>
      <c r="S31" s="43">
        <v>182</v>
      </c>
      <c r="T31" s="43">
        <v>9</v>
      </c>
      <c r="U31" s="43">
        <v>8</v>
      </c>
      <c r="V31" s="53">
        <v>-3.4523364751171641</v>
      </c>
    </row>
    <row r="32" spans="1:22" ht="15" customHeight="1" x14ac:dyDescent="0.15">
      <c r="A32" s="5" t="s">
        <v>6</v>
      </c>
      <c r="B32" s="40">
        <f t="shared" si="23"/>
        <v>-1</v>
      </c>
      <c r="C32" s="40">
        <v>-1</v>
      </c>
      <c r="D32" s="40">
        <f t="shared" si="24"/>
        <v>-29</v>
      </c>
      <c r="E32" s="40">
        <f t="shared" si="25"/>
        <v>-4</v>
      </c>
      <c r="F32" s="40">
        <v>0</v>
      </c>
      <c r="G32" s="40">
        <v>22</v>
      </c>
      <c r="H32" s="40">
        <v>4</v>
      </c>
      <c r="I32" s="40">
        <v>24</v>
      </c>
      <c r="J32" s="61">
        <f t="shared" si="3"/>
        <v>-29.14404343660172</v>
      </c>
      <c r="K32" s="61">
        <v>0</v>
      </c>
      <c r="L32" s="61">
        <v>29.14404343660172</v>
      </c>
      <c r="M32" s="40">
        <f t="shared" si="26"/>
        <v>3</v>
      </c>
      <c r="N32" s="40">
        <f t="shared" si="28"/>
        <v>6</v>
      </c>
      <c r="O32" s="41">
        <v>83</v>
      </c>
      <c r="P32" s="41">
        <v>0</v>
      </c>
      <c r="Q32" s="41">
        <v>6</v>
      </c>
      <c r="R32" s="41">
        <f t="shared" si="27"/>
        <v>3</v>
      </c>
      <c r="S32" s="41">
        <v>110</v>
      </c>
      <c r="T32" s="41">
        <v>0</v>
      </c>
      <c r="U32" s="41">
        <v>3</v>
      </c>
      <c r="V32" s="52">
        <v>21.85803257745129</v>
      </c>
    </row>
    <row r="33" spans="1:22" ht="15" customHeight="1" x14ac:dyDescent="0.15">
      <c r="A33" s="3" t="s">
        <v>5</v>
      </c>
      <c r="B33" s="42">
        <f t="shared" si="23"/>
        <v>-1</v>
      </c>
      <c r="C33" s="42">
        <v>2</v>
      </c>
      <c r="D33" s="42">
        <f t="shared" si="24"/>
        <v>-60</v>
      </c>
      <c r="E33" s="42">
        <f t="shared" si="25"/>
        <v>-7</v>
      </c>
      <c r="F33" s="42">
        <v>2</v>
      </c>
      <c r="G33" s="42">
        <v>34</v>
      </c>
      <c r="H33" s="42">
        <v>9</v>
      </c>
      <c r="I33" s="42">
        <v>116</v>
      </c>
      <c r="J33" s="62">
        <f t="shared" si="3"/>
        <v>-10.995111371225944</v>
      </c>
      <c r="K33" s="62">
        <v>3.1414603917788413</v>
      </c>
      <c r="L33" s="62">
        <v>14.136571763004785</v>
      </c>
      <c r="M33" s="42">
        <f t="shared" si="26"/>
        <v>6</v>
      </c>
      <c r="N33" s="42">
        <f t="shared" si="28"/>
        <v>17</v>
      </c>
      <c r="O33" s="42">
        <v>236</v>
      </c>
      <c r="P33" s="42">
        <v>9</v>
      </c>
      <c r="Q33" s="42">
        <v>8</v>
      </c>
      <c r="R33" s="42">
        <f t="shared" si="27"/>
        <v>11</v>
      </c>
      <c r="S33" s="42">
        <v>214</v>
      </c>
      <c r="T33" s="42">
        <v>8</v>
      </c>
      <c r="U33" s="42">
        <v>3</v>
      </c>
      <c r="V33" s="49">
        <v>9.4243811753365208</v>
      </c>
    </row>
    <row r="34" spans="1:22" ht="15" customHeight="1" x14ac:dyDescent="0.15">
      <c r="A34" s="3" t="s">
        <v>4</v>
      </c>
      <c r="B34" s="42">
        <f t="shared" si="23"/>
        <v>-1</v>
      </c>
      <c r="C34" s="42">
        <v>4</v>
      </c>
      <c r="D34" s="42">
        <f t="shared" si="24"/>
        <v>-42</v>
      </c>
      <c r="E34" s="42">
        <f t="shared" si="25"/>
        <v>-4</v>
      </c>
      <c r="F34" s="42">
        <v>6</v>
      </c>
      <c r="G34" s="42">
        <v>33</v>
      </c>
      <c r="H34" s="42">
        <v>10</v>
      </c>
      <c r="I34" s="42">
        <v>83</v>
      </c>
      <c r="J34" s="62">
        <f t="shared" si="3"/>
        <v>-9.4781191776108624</v>
      </c>
      <c r="K34" s="62">
        <v>14.217178766416298</v>
      </c>
      <c r="L34" s="62">
        <v>23.69529794402716</v>
      </c>
      <c r="M34" s="42">
        <f t="shared" si="26"/>
        <v>3</v>
      </c>
      <c r="N34" s="42">
        <f t="shared" si="28"/>
        <v>12</v>
      </c>
      <c r="O34" s="42">
        <v>143</v>
      </c>
      <c r="P34" s="42">
        <v>5</v>
      </c>
      <c r="Q34" s="42">
        <v>7</v>
      </c>
      <c r="R34" s="42">
        <f t="shared" si="27"/>
        <v>9</v>
      </c>
      <c r="S34" s="42">
        <v>135</v>
      </c>
      <c r="T34" s="42">
        <v>4</v>
      </c>
      <c r="U34" s="42">
        <v>5</v>
      </c>
      <c r="V34" s="49">
        <v>7.1085893832081481</v>
      </c>
    </row>
    <row r="35" spans="1:22" ht="15" customHeight="1" x14ac:dyDescent="0.15">
      <c r="A35" s="1" t="s">
        <v>3</v>
      </c>
      <c r="B35" s="43">
        <f t="shared" si="23"/>
        <v>-11</v>
      </c>
      <c r="C35" s="43">
        <v>-15</v>
      </c>
      <c r="D35" s="43">
        <f t="shared" si="24"/>
        <v>-32</v>
      </c>
      <c r="E35" s="43">
        <f t="shared" si="25"/>
        <v>-6</v>
      </c>
      <c r="F35" s="43">
        <v>1</v>
      </c>
      <c r="G35" s="43">
        <v>34</v>
      </c>
      <c r="H35" s="43">
        <v>7</v>
      </c>
      <c r="I35" s="43">
        <v>74</v>
      </c>
      <c r="J35" s="63">
        <f t="shared" si="3"/>
        <v>-14.086771942237803</v>
      </c>
      <c r="K35" s="63">
        <v>2.3477953237063001</v>
      </c>
      <c r="L35" s="63">
        <v>16.434567265944104</v>
      </c>
      <c r="M35" s="43">
        <f>N35-R35</f>
        <v>-5</v>
      </c>
      <c r="N35" s="43">
        <f t="shared" si="28"/>
        <v>13</v>
      </c>
      <c r="O35" s="47">
        <v>165</v>
      </c>
      <c r="P35" s="47">
        <v>9</v>
      </c>
      <c r="Q35" s="47">
        <v>4</v>
      </c>
      <c r="R35" s="47">
        <f t="shared" si="27"/>
        <v>18</v>
      </c>
      <c r="S35" s="47">
        <v>157</v>
      </c>
      <c r="T35" s="47">
        <v>7</v>
      </c>
      <c r="U35" s="47">
        <v>11</v>
      </c>
      <c r="V35" s="54">
        <v>-11.738976618531503</v>
      </c>
    </row>
    <row r="36" spans="1:22" ht="15" customHeight="1" x14ac:dyDescent="0.15">
      <c r="A36" s="5" t="s">
        <v>2</v>
      </c>
      <c r="B36" s="40">
        <f t="shared" si="23"/>
        <v>-3</v>
      </c>
      <c r="C36" s="40">
        <v>-2</v>
      </c>
      <c r="D36" s="40">
        <f t="shared" si="24"/>
        <v>-58</v>
      </c>
      <c r="E36" s="40">
        <f t="shared" si="25"/>
        <v>-3</v>
      </c>
      <c r="F36" s="40">
        <v>2</v>
      </c>
      <c r="G36" s="40">
        <v>14</v>
      </c>
      <c r="H36" s="40">
        <v>5</v>
      </c>
      <c r="I36" s="40">
        <v>60</v>
      </c>
      <c r="J36" s="61">
        <f t="shared" si="3"/>
        <v>-17.90298056014257</v>
      </c>
      <c r="K36" s="61">
        <v>11.935320373428379</v>
      </c>
      <c r="L36" s="61">
        <v>29.838300933570949</v>
      </c>
      <c r="M36" s="40">
        <f t="shared" si="26"/>
        <v>0</v>
      </c>
      <c r="N36" s="40">
        <f t="shared" si="28"/>
        <v>3</v>
      </c>
      <c r="O36" s="40">
        <v>58</v>
      </c>
      <c r="P36" s="40">
        <v>2</v>
      </c>
      <c r="Q36" s="40">
        <v>1</v>
      </c>
      <c r="R36" s="40">
        <f t="shared" si="27"/>
        <v>3</v>
      </c>
      <c r="S36" s="40">
        <v>70</v>
      </c>
      <c r="T36" s="40">
        <v>0</v>
      </c>
      <c r="U36" s="40">
        <v>3</v>
      </c>
      <c r="V36" s="48">
        <v>0</v>
      </c>
    </row>
    <row r="37" spans="1:22" ht="15" customHeight="1" x14ac:dyDescent="0.15">
      <c r="A37" s="3" t="s">
        <v>1</v>
      </c>
      <c r="B37" s="42">
        <f t="shared" si="23"/>
        <v>-2</v>
      </c>
      <c r="C37" s="42">
        <v>-2</v>
      </c>
      <c r="D37" s="42">
        <f t="shared" si="24"/>
        <v>-46</v>
      </c>
      <c r="E37" s="42">
        <f t="shared" si="25"/>
        <v>-3</v>
      </c>
      <c r="F37" s="42">
        <v>0</v>
      </c>
      <c r="G37" s="42">
        <v>2</v>
      </c>
      <c r="H37" s="42">
        <v>3</v>
      </c>
      <c r="I37" s="42">
        <v>34</v>
      </c>
      <c r="J37" s="62">
        <f t="shared" si="3"/>
        <v>-26.598328799067232</v>
      </c>
      <c r="K37" s="62">
        <v>0</v>
      </c>
      <c r="L37" s="62">
        <v>26.598328799067232</v>
      </c>
      <c r="M37" s="42">
        <f t="shared" si="26"/>
        <v>1</v>
      </c>
      <c r="N37" s="42">
        <f t="shared" si="28"/>
        <v>4</v>
      </c>
      <c r="O37" s="42">
        <v>46</v>
      </c>
      <c r="P37" s="42">
        <v>3</v>
      </c>
      <c r="Q37" s="42">
        <v>1</v>
      </c>
      <c r="R37" s="42">
        <f t="shared" si="27"/>
        <v>3</v>
      </c>
      <c r="S37" s="42">
        <v>60</v>
      </c>
      <c r="T37" s="42">
        <v>0</v>
      </c>
      <c r="U37" s="42">
        <v>3</v>
      </c>
      <c r="V37" s="49">
        <v>8.8661095996890822</v>
      </c>
    </row>
    <row r="38" spans="1:22" ht="15" customHeight="1" x14ac:dyDescent="0.15">
      <c r="A38" s="1" t="s">
        <v>0</v>
      </c>
      <c r="B38" s="43">
        <f t="shared" si="23"/>
        <v>-3</v>
      </c>
      <c r="C38" s="43">
        <v>-1</v>
      </c>
      <c r="D38" s="43">
        <f t="shared" si="24"/>
        <v>-34</v>
      </c>
      <c r="E38" s="43">
        <f t="shared" si="25"/>
        <v>-5</v>
      </c>
      <c r="F38" s="43">
        <v>0</v>
      </c>
      <c r="G38" s="43">
        <v>3</v>
      </c>
      <c r="H38" s="43">
        <v>5</v>
      </c>
      <c r="I38" s="43">
        <v>30</v>
      </c>
      <c r="J38" s="63">
        <f t="shared" si="3"/>
        <v>-46.834500988015499</v>
      </c>
      <c r="K38" s="63">
        <v>0</v>
      </c>
      <c r="L38" s="63">
        <v>46.834500988015499</v>
      </c>
      <c r="M38" s="43">
        <f t="shared" si="26"/>
        <v>2</v>
      </c>
      <c r="N38" s="43">
        <f t="shared" si="28"/>
        <v>5</v>
      </c>
      <c r="O38" s="43">
        <v>27</v>
      </c>
      <c r="P38" s="43">
        <v>1</v>
      </c>
      <c r="Q38" s="43">
        <v>4</v>
      </c>
      <c r="R38" s="43">
        <f t="shared" si="27"/>
        <v>3</v>
      </c>
      <c r="S38" s="43">
        <v>34</v>
      </c>
      <c r="T38" s="43">
        <v>2</v>
      </c>
      <c r="U38" s="43">
        <v>1</v>
      </c>
      <c r="V38" s="53">
        <v>18.733800395206202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6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S21" sqref="S21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-104</v>
      </c>
      <c r="C9" s="34">
        <f t="shared" si="0"/>
        <v>43</v>
      </c>
      <c r="D9" s="34">
        <f t="shared" si="0"/>
        <v>-2708</v>
      </c>
      <c r="E9" s="34">
        <f t="shared" si="0"/>
        <v>-143</v>
      </c>
      <c r="F9" s="34">
        <f t="shared" si="0"/>
        <v>174</v>
      </c>
      <c r="G9" s="34">
        <f t="shared" si="0"/>
        <v>1917</v>
      </c>
      <c r="H9" s="34">
        <f t="shared" si="0"/>
        <v>317</v>
      </c>
      <c r="I9" s="34">
        <f t="shared" si="0"/>
        <v>3981</v>
      </c>
      <c r="J9" s="51">
        <f>K9-L9</f>
        <v>-5.8089200839725335</v>
      </c>
      <c r="K9" s="51">
        <v>7.0681964658127336</v>
      </c>
      <c r="L9" s="51">
        <v>12.877116549785267</v>
      </c>
      <c r="M9" s="34">
        <f t="shared" ref="M9:U9" si="1">M10+M11</f>
        <v>39</v>
      </c>
      <c r="N9" s="34">
        <f t="shared" si="1"/>
        <v>500</v>
      </c>
      <c r="O9" s="34">
        <f t="shared" si="1"/>
        <v>7744</v>
      </c>
      <c r="P9" s="34">
        <f t="shared" si="1"/>
        <v>313</v>
      </c>
      <c r="Q9" s="34">
        <f t="shared" si="1"/>
        <v>187</v>
      </c>
      <c r="R9" s="34">
        <f>R10+R11</f>
        <v>461</v>
      </c>
      <c r="S9" s="34">
        <f t="shared" si="1"/>
        <v>8388</v>
      </c>
      <c r="T9" s="34">
        <f t="shared" si="1"/>
        <v>274</v>
      </c>
      <c r="U9" s="34">
        <f t="shared" si="1"/>
        <v>187</v>
      </c>
      <c r="V9" s="51">
        <v>1.5842509319925107</v>
      </c>
    </row>
    <row r="10" spans="1:22" ht="15" customHeight="1" x14ac:dyDescent="0.15">
      <c r="A10" s="6" t="s">
        <v>28</v>
      </c>
      <c r="B10" s="35">
        <f t="shared" ref="B10:I10" si="2">B20+B21+B22+B23</f>
        <v>-19</v>
      </c>
      <c r="C10" s="35">
        <f t="shared" si="2"/>
        <v>67</v>
      </c>
      <c r="D10" s="35">
        <f t="shared" si="2"/>
        <v>-1561</v>
      </c>
      <c r="E10" s="35">
        <f t="shared" si="2"/>
        <v>-75</v>
      </c>
      <c r="F10" s="35">
        <f t="shared" si="2"/>
        <v>137</v>
      </c>
      <c r="G10" s="35">
        <f t="shared" si="2"/>
        <v>1519</v>
      </c>
      <c r="H10" s="35">
        <f t="shared" si="2"/>
        <v>212</v>
      </c>
      <c r="I10" s="35">
        <f t="shared" si="2"/>
        <v>2700</v>
      </c>
      <c r="J10" s="48">
        <f t="shared" ref="J10:J38" si="3">K10-L10</f>
        <v>-4.079441744603252</v>
      </c>
      <c r="K10" s="48">
        <v>7.4517802534752748</v>
      </c>
      <c r="L10" s="48">
        <v>11.531221998078527</v>
      </c>
      <c r="M10" s="35">
        <f t="shared" ref="M10:U10" si="4">M20+M21+M22+M23</f>
        <v>56</v>
      </c>
      <c r="N10" s="35">
        <f t="shared" si="4"/>
        <v>378</v>
      </c>
      <c r="O10" s="35">
        <f t="shared" si="4"/>
        <v>5691</v>
      </c>
      <c r="P10" s="35">
        <f t="shared" si="4"/>
        <v>246</v>
      </c>
      <c r="Q10" s="35">
        <f t="shared" si="4"/>
        <v>132</v>
      </c>
      <c r="R10" s="35">
        <f t="shared" si="4"/>
        <v>322</v>
      </c>
      <c r="S10" s="35">
        <f t="shared" si="4"/>
        <v>6071</v>
      </c>
      <c r="T10" s="35">
        <f t="shared" si="4"/>
        <v>215</v>
      </c>
      <c r="U10" s="35">
        <f t="shared" si="4"/>
        <v>107</v>
      </c>
      <c r="V10" s="48">
        <v>3.0459831693037636</v>
      </c>
    </row>
    <row r="11" spans="1:22" ht="15" customHeight="1" x14ac:dyDescent="0.15">
      <c r="A11" s="2" t="s">
        <v>27</v>
      </c>
      <c r="B11" s="36">
        <f t="shared" ref="B11:I11" si="5">B12+B13+B14+B15+B16</f>
        <v>-85</v>
      </c>
      <c r="C11" s="36">
        <f t="shared" si="5"/>
        <v>-24</v>
      </c>
      <c r="D11" s="36">
        <f t="shared" si="5"/>
        <v>-1147</v>
      </c>
      <c r="E11" s="36">
        <f t="shared" si="5"/>
        <v>-68</v>
      </c>
      <c r="F11" s="36">
        <f t="shared" si="5"/>
        <v>37</v>
      </c>
      <c r="G11" s="36">
        <f t="shared" si="5"/>
        <v>398</v>
      </c>
      <c r="H11" s="36">
        <f t="shared" si="5"/>
        <v>105</v>
      </c>
      <c r="I11" s="36">
        <f t="shared" si="5"/>
        <v>1281</v>
      </c>
      <c r="J11" s="53">
        <f t="shared" si="3"/>
        <v>-10.910647860378873</v>
      </c>
      <c r="K11" s="53">
        <v>5.9366760416767415</v>
      </c>
      <c r="L11" s="53">
        <v>16.847323902055614</v>
      </c>
      <c r="M11" s="36">
        <f t="shared" ref="M11:U11" si="6">M12+M13+M14+M15+M16</f>
        <v>-17</v>
      </c>
      <c r="N11" s="36">
        <f t="shared" si="6"/>
        <v>122</v>
      </c>
      <c r="O11" s="36">
        <f t="shared" si="6"/>
        <v>2053</v>
      </c>
      <c r="P11" s="36">
        <f t="shared" si="6"/>
        <v>67</v>
      </c>
      <c r="Q11" s="36">
        <f t="shared" si="6"/>
        <v>55</v>
      </c>
      <c r="R11" s="36">
        <f t="shared" si="6"/>
        <v>139</v>
      </c>
      <c r="S11" s="36">
        <f t="shared" si="6"/>
        <v>2317</v>
      </c>
      <c r="T11" s="36">
        <f t="shared" si="6"/>
        <v>59</v>
      </c>
      <c r="U11" s="36">
        <f t="shared" si="6"/>
        <v>80</v>
      </c>
      <c r="V11" s="53">
        <v>-2.7276619650947183</v>
      </c>
    </row>
    <row r="12" spans="1:22" ht="15" customHeight="1" x14ac:dyDescent="0.15">
      <c r="A12" s="6" t="s">
        <v>26</v>
      </c>
      <c r="B12" s="35">
        <f t="shared" ref="B12:I12" si="7">B24</f>
        <v>-13</v>
      </c>
      <c r="C12" s="35">
        <f t="shared" si="7"/>
        <v>-12</v>
      </c>
      <c r="D12" s="35">
        <f t="shared" si="7"/>
        <v>-106</v>
      </c>
      <c r="E12" s="35">
        <f t="shared" si="7"/>
        <v>-5</v>
      </c>
      <c r="F12" s="35">
        <f t="shared" si="7"/>
        <v>2</v>
      </c>
      <c r="G12" s="35">
        <f t="shared" si="7"/>
        <v>32</v>
      </c>
      <c r="H12" s="35">
        <f t="shared" si="7"/>
        <v>7</v>
      </c>
      <c r="I12" s="35">
        <f t="shared" si="7"/>
        <v>93</v>
      </c>
      <c r="J12" s="48">
        <f t="shared" si="3"/>
        <v>-10.308346654164854</v>
      </c>
      <c r="K12" s="48">
        <v>4.1233386616659411</v>
      </c>
      <c r="L12" s="48">
        <v>14.431685315830796</v>
      </c>
      <c r="M12" s="35">
        <f t="shared" ref="M12:U12" si="8">M24</f>
        <v>-8</v>
      </c>
      <c r="N12" s="35">
        <f t="shared" si="8"/>
        <v>5</v>
      </c>
      <c r="O12" s="35">
        <f t="shared" si="8"/>
        <v>149</v>
      </c>
      <c r="P12" s="35">
        <f t="shared" si="8"/>
        <v>4</v>
      </c>
      <c r="Q12" s="35">
        <f t="shared" si="8"/>
        <v>1</v>
      </c>
      <c r="R12" s="35">
        <f t="shared" si="8"/>
        <v>13</v>
      </c>
      <c r="S12" s="35">
        <f t="shared" si="8"/>
        <v>194</v>
      </c>
      <c r="T12" s="35">
        <f t="shared" si="8"/>
        <v>10</v>
      </c>
      <c r="U12" s="35">
        <f t="shared" si="8"/>
        <v>3</v>
      </c>
      <c r="V12" s="48">
        <v>-16.493354646663764</v>
      </c>
    </row>
    <row r="13" spans="1:22" ht="15" customHeight="1" x14ac:dyDescent="0.15">
      <c r="A13" s="4" t="s">
        <v>25</v>
      </c>
      <c r="B13" s="37">
        <f t="shared" ref="B13:I13" si="9">B25+B26+B27</f>
        <v>-2</v>
      </c>
      <c r="C13" s="37">
        <f t="shared" si="9"/>
        <v>9</v>
      </c>
      <c r="D13" s="37">
        <f t="shared" si="9"/>
        <v>-278</v>
      </c>
      <c r="E13" s="37">
        <f t="shared" si="9"/>
        <v>-11</v>
      </c>
      <c r="F13" s="37">
        <f t="shared" si="9"/>
        <v>7</v>
      </c>
      <c r="G13" s="37">
        <f t="shared" si="9"/>
        <v>63</v>
      </c>
      <c r="H13" s="37">
        <f t="shared" si="9"/>
        <v>18</v>
      </c>
      <c r="I13" s="37">
        <f t="shared" si="9"/>
        <v>257</v>
      </c>
      <c r="J13" s="49">
        <f t="shared" si="3"/>
        <v>-9.6668255733884187</v>
      </c>
      <c r="K13" s="49">
        <v>6.15161627397445</v>
      </c>
      <c r="L13" s="49">
        <v>15.81844184736287</v>
      </c>
      <c r="M13" s="37">
        <f t="shared" ref="M13:U13" si="10">M25+M26+M27</f>
        <v>9</v>
      </c>
      <c r="N13" s="37">
        <f t="shared" si="10"/>
        <v>30</v>
      </c>
      <c r="O13" s="37">
        <f t="shared" si="10"/>
        <v>337</v>
      </c>
      <c r="P13" s="37">
        <f t="shared" si="10"/>
        <v>20</v>
      </c>
      <c r="Q13" s="37">
        <f t="shared" si="10"/>
        <v>10</v>
      </c>
      <c r="R13" s="37">
        <f t="shared" si="10"/>
        <v>21</v>
      </c>
      <c r="S13" s="37">
        <f t="shared" si="10"/>
        <v>421</v>
      </c>
      <c r="T13" s="37">
        <f t="shared" si="10"/>
        <v>10</v>
      </c>
      <c r="U13" s="37">
        <f t="shared" si="10"/>
        <v>11</v>
      </c>
      <c r="V13" s="49">
        <v>7.9092209236814384</v>
      </c>
    </row>
    <row r="14" spans="1:22" ht="15" customHeight="1" x14ac:dyDescent="0.15">
      <c r="A14" s="4" t="s">
        <v>24</v>
      </c>
      <c r="B14" s="37">
        <f t="shared" ref="B14:I14" si="11">B28+B29+B30+B31</f>
        <v>-36</v>
      </c>
      <c r="C14" s="37">
        <f t="shared" si="11"/>
        <v>-8</v>
      </c>
      <c r="D14" s="37">
        <f t="shared" si="11"/>
        <v>-352</v>
      </c>
      <c r="E14" s="37">
        <f t="shared" si="11"/>
        <v>-30</v>
      </c>
      <c r="F14" s="37">
        <f t="shared" si="11"/>
        <v>10</v>
      </c>
      <c r="G14" s="37">
        <f t="shared" si="11"/>
        <v>172</v>
      </c>
      <c r="H14" s="37">
        <f t="shared" si="11"/>
        <v>40</v>
      </c>
      <c r="I14" s="37">
        <f t="shared" si="11"/>
        <v>457</v>
      </c>
      <c r="J14" s="49">
        <f t="shared" si="3"/>
        <v>-12.687708565072302</v>
      </c>
      <c r="K14" s="49">
        <v>4.2292361883574339</v>
      </c>
      <c r="L14" s="49">
        <v>16.916944753429735</v>
      </c>
      <c r="M14" s="37">
        <f t="shared" ref="M14:U14" si="12">M28+M29+M30+M31</f>
        <v>-6</v>
      </c>
      <c r="N14" s="37">
        <f t="shared" si="12"/>
        <v>48</v>
      </c>
      <c r="O14" s="37">
        <f t="shared" si="12"/>
        <v>811</v>
      </c>
      <c r="P14" s="37">
        <f t="shared" si="12"/>
        <v>23</v>
      </c>
      <c r="Q14" s="37">
        <f t="shared" si="12"/>
        <v>25</v>
      </c>
      <c r="R14" s="37">
        <f t="shared" si="12"/>
        <v>54</v>
      </c>
      <c r="S14" s="37">
        <f t="shared" si="12"/>
        <v>878</v>
      </c>
      <c r="T14" s="37">
        <f t="shared" si="12"/>
        <v>28</v>
      </c>
      <c r="U14" s="37">
        <f t="shared" si="12"/>
        <v>26</v>
      </c>
      <c r="V14" s="49">
        <v>-2.5375417130144591</v>
      </c>
    </row>
    <row r="15" spans="1:22" ht="15" customHeight="1" x14ac:dyDescent="0.15">
      <c r="A15" s="4" t="s">
        <v>23</v>
      </c>
      <c r="B15" s="37">
        <f t="shared" ref="B15:I15" si="13">B32+B33+B34+B35</f>
        <v>-24</v>
      </c>
      <c r="C15" s="37">
        <f t="shared" si="13"/>
        <v>-14</v>
      </c>
      <c r="D15" s="37">
        <f t="shared" si="13"/>
        <v>-263</v>
      </c>
      <c r="E15" s="37">
        <f t="shared" si="13"/>
        <v>-15</v>
      </c>
      <c r="F15" s="37">
        <f t="shared" si="13"/>
        <v>16</v>
      </c>
      <c r="G15" s="37">
        <f t="shared" si="13"/>
        <v>111</v>
      </c>
      <c r="H15" s="37">
        <f t="shared" si="13"/>
        <v>31</v>
      </c>
      <c r="I15" s="37">
        <f t="shared" si="13"/>
        <v>334</v>
      </c>
      <c r="J15" s="49">
        <f t="shared" si="3"/>
        <v>-8.3311903026466556</v>
      </c>
      <c r="K15" s="49">
        <v>8.8866029894897647</v>
      </c>
      <c r="L15" s="49">
        <v>17.21779329213642</v>
      </c>
      <c r="M15" s="37">
        <f t="shared" ref="M15:U15" si="14">M32+M33+M34+M35</f>
        <v>-9</v>
      </c>
      <c r="N15" s="37">
        <f t="shared" si="14"/>
        <v>32</v>
      </c>
      <c r="O15" s="37">
        <f t="shared" si="14"/>
        <v>627</v>
      </c>
      <c r="P15" s="37">
        <f t="shared" si="14"/>
        <v>16</v>
      </c>
      <c r="Q15" s="37">
        <f t="shared" si="14"/>
        <v>16</v>
      </c>
      <c r="R15" s="37">
        <f t="shared" si="14"/>
        <v>41</v>
      </c>
      <c r="S15" s="37">
        <f t="shared" si="14"/>
        <v>667</v>
      </c>
      <c r="T15" s="37">
        <f t="shared" si="14"/>
        <v>10</v>
      </c>
      <c r="U15" s="37">
        <f t="shared" si="14"/>
        <v>31</v>
      </c>
      <c r="V15" s="49">
        <v>-4.9987141815879923</v>
      </c>
    </row>
    <row r="16" spans="1:22" ht="15" customHeight="1" x14ac:dyDescent="0.15">
      <c r="A16" s="2" t="s">
        <v>22</v>
      </c>
      <c r="B16" s="36">
        <f t="shared" ref="B16:I16" si="15">B36+B37+B38</f>
        <v>-10</v>
      </c>
      <c r="C16" s="36">
        <f t="shared" si="15"/>
        <v>1</v>
      </c>
      <c r="D16" s="36">
        <f t="shared" si="15"/>
        <v>-148</v>
      </c>
      <c r="E16" s="36">
        <f t="shared" si="15"/>
        <v>-7</v>
      </c>
      <c r="F16" s="36">
        <f t="shared" si="15"/>
        <v>2</v>
      </c>
      <c r="G16" s="36">
        <f t="shared" si="15"/>
        <v>20</v>
      </c>
      <c r="H16" s="36">
        <f t="shared" si="15"/>
        <v>9</v>
      </c>
      <c r="I16" s="36">
        <f t="shared" si="15"/>
        <v>140</v>
      </c>
      <c r="J16" s="53">
        <f t="shared" si="3"/>
        <v>-15.746915330284613</v>
      </c>
      <c r="K16" s="53">
        <v>4.4991186657956046</v>
      </c>
      <c r="L16" s="53">
        <v>20.246033996080218</v>
      </c>
      <c r="M16" s="36">
        <f t="shared" ref="M16:U16" si="16">M36+M37+M38</f>
        <v>-3</v>
      </c>
      <c r="N16" s="36">
        <f t="shared" si="16"/>
        <v>7</v>
      </c>
      <c r="O16" s="36">
        <f t="shared" si="16"/>
        <v>129</v>
      </c>
      <c r="P16" s="36">
        <f t="shared" si="16"/>
        <v>4</v>
      </c>
      <c r="Q16" s="36">
        <f t="shared" si="16"/>
        <v>3</v>
      </c>
      <c r="R16" s="36">
        <f t="shared" si="16"/>
        <v>10</v>
      </c>
      <c r="S16" s="36">
        <f t="shared" si="16"/>
        <v>157</v>
      </c>
      <c r="T16" s="36">
        <f t="shared" si="16"/>
        <v>1</v>
      </c>
      <c r="U16" s="36">
        <f t="shared" si="16"/>
        <v>9</v>
      </c>
      <c r="V16" s="53">
        <v>-6.748677998693406</v>
      </c>
    </row>
    <row r="17" spans="1:22" ht="15" customHeight="1" x14ac:dyDescent="0.15">
      <c r="A17" s="6" t="s">
        <v>21</v>
      </c>
      <c r="B17" s="35">
        <f t="shared" ref="B17:I17" si="17">B12+B13+B20</f>
        <v>-68</v>
      </c>
      <c r="C17" s="35">
        <f t="shared" si="17"/>
        <v>4</v>
      </c>
      <c r="D17" s="35">
        <f t="shared" si="17"/>
        <v>-1113</v>
      </c>
      <c r="E17" s="35">
        <f t="shared" si="17"/>
        <v>-49</v>
      </c>
      <c r="F17" s="35">
        <f t="shared" si="17"/>
        <v>72</v>
      </c>
      <c r="G17" s="35">
        <f t="shared" si="17"/>
        <v>752</v>
      </c>
      <c r="H17" s="35">
        <f t="shared" si="17"/>
        <v>121</v>
      </c>
      <c r="I17" s="35">
        <f t="shared" si="17"/>
        <v>1512</v>
      </c>
      <c r="J17" s="48">
        <f t="shared" si="3"/>
        <v>-4.9726386708638683</v>
      </c>
      <c r="K17" s="48">
        <v>7.3067343735142556</v>
      </c>
      <c r="L17" s="48">
        <v>12.279373044378124</v>
      </c>
      <c r="M17" s="35">
        <f t="shared" ref="M17:U17" si="18">M12+M13+M20</f>
        <v>-19</v>
      </c>
      <c r="N17" s="35">
        <f t="shared" si="18"/>
        <v>158</v>
      </c>
      <c r="O17" s="35">
        <f t="shared" si="18"/>
        <v>2633</v>
      </c>
      <c r="P17" s="35">
        <f t="shared" si="18"/>
        <v>119</v>
      </c>
      <c r="Q17" s="35">
        <f t="shared" si="18"/>
        <v>39</v>
      </c>
      <c r="R17" s="35">
        <f t="shared" si="18"/>
        <v>177</v>
      </c>
      <c r="S17" s="35">
        <f t="shared" si="18"/>
        <v>2986</v>
      </c>
      <c r="T17" s="35">
        <f t="shared" si="18"/>
        <v>122</v>
      </c>
      <c r="U17" s="35">
        <f t="shared" si="18"/>
        <v>55</v>
      </c>
      <c r="V17" s="48">
        <v>-1.9281660152329287</v>
      </c>
    </row>
    <row r="18" spans="1:22" ht="15" customHeight="1" x14ac:dyDescent="0.15">
      <c r="A18" s="4" t="s">
        <v>20</v>
      </c>
      <c r="B18" s="37">
        <f t="shared" ref="B18:I18" si="19">B14+B22</f>
        <v>-58</v>
      </c>
      <c r="C18" s="37">
        <f t="shared" si="19"/>
        <v>-22</v>
      </c>
      <c r="D18" s="37">
        <f t="shared" si="19"/>
        <v>-634</v>
      </c>
      <c r="E18" s="37">
        <f t="shared" si="19"/>
        <v>-47</v>
      </c>
      <c r="F18" s="37">
        <f t="shared" si="19"/>
        <v>21</v>
      </c>
      <c r="G18" s="37">
        <f t="shared" si="19"/>
        <v>333</v>
      </c>
      <c r="H18" s="37">
        <f t="shared" si="19"/>
        <v>68</v>
      </c>
      <c r="I18" s="37">
        <f t="shared" si="19"/>
        <v>848</v>
      </c>
      <c r="J18" s="49">
        <f t="shared" si="3"/>
        <v>-10.51746800924041</v>
      </c>
      <c r="K18" s="49">
        <v>4.6992942168946525</v>
      </c>
      <c r="L18" s="49">
        <v>15.216762226135064</v>
      </c>
      <c r="M18" s="37">
        <f t="shared" ref="M18:U18" si="20">M14+M22</f>
        <v>-11</v>
      </c>
      <c r="N18" s="37">
        <f t="shared" si="20"/>
        <v>80</v>
      </c>
      <c r="O18" s="37">
        <f t="shared" si="20"/>
        <v>1445</v>
      </c>
      <c r="P18" s="37">
        <f t="shared" si="20"/>
        <v>33</v>
      </c>
      <c r="Q18" s="37">
        <f t="shared" si="20"/>
        <v>47</v>
      </c>
      <c r="R18" s="37">
        <f t="shared" si="20"/>
        <v>91</v>
      </c>
      <c r="S18" s="37">
        <f t="shared" si="20"/>
        <v>1564</v>
      </c>
      <c r="T18" s="37">
        <f t="shared" si="20"/>
        <v>45</v>
      </c>
      <c r="U18" s="37">
        <f t="shared" si="20"/>
        <v>46</v>
      </c>
      <c r="V18" s="49">
        <v>-2.4615350659924395</v>
      </c>
    </row>
    <row r="19" spans="1:22" ht="15" customHeight="1" x14ac:dyDescent="0.15">
      <c r="A19" s="2" t="s">
        <v>19</v>
      </c>
      <c r="B19" s="36">
        <f t="shared" ref="B19:I19" si="21">B15+B16+B21+B23</f>
        <v>22</v>
      </c>
      <c r="C19" s="36">
        <f t="shared" si="21"/>
        <v>61</v>
      </c>
      <c r="D19" s="36">
        <f t="shared" si="21"/>
        <v>-961</v>
      </c>
      <c r="E19" s="36">
        <f t="shared" si="21"/>
        <v>-47</v>
      </c>
      <c r="F19" s="36">
        <f t="shared" si="21"/>
        <v>81</v>
      </c>
      <c r="G19" s="36">
        <f t="shared" si="21"/>
        <v>832</v>
      </c>
      <c r="H19" s="36">
        <f t="shared" si="21"/>
        <v>128</v>
      </c>
      <c r="I19" s="36">
        <f t="shared" si="21"/>
        <v>1621</v>
      </c>
      <c r="J19" s="53">
        <f t="shared" si="3"/>
        <v>-4.5654857791305536</v>
      </c>
      <c r="K19" s="53">
        <v>7.8681776193526565</v>
      </c>
      <c r="L19" s="53">
        <v>12.43366339848321</v>
      </c>
      <c r="M19" s="36">
        <f t="shared" ref="M19:U19" si="22">M15+M16+M21+M23</f>
        <v>69</v>
      </c>
      <c r="N19" s="36">
        <f t="shared" si="22"/>
        <v>262</v>
      </c>
      <c r="O19" s="36">
        <f t="shared" si="22"/>
        <v>3666</v>
      </c>
      <c r="P19" s="36">
        <f t="shared" si="22"/>
        <v>161</v>
      </c>
      <c r="Q19" s="36">
        <f t="shared" si="22"/>
        <v>101</v>
      </c>
      <c r="R19" s="36">
        <f t="shared" si="22"/>
        <v>193</v>
      </c>
      <c r="S19" s="36">
        <f t="shared" si="22"/>
        <v>3838</v>
      </c>
      <c r="T19" s="36">
        <f t="shared" si="22"/>
        <v>107</v>
      </c>
      <c r="U19" s="36">
        <f t="shared" si="22"/>
        <v>86</v>
      </c>
      <c r="V19" s="53">
        <v>6.7025216757448511</v>
      </c>
    </row>
    <row r="20" spans="1:22" ht="15" customHeight="1" x14ac:dyDescent="0.15">
      <c r="A20" s="5" t="s">
        <v>18</v>
      </c>
      <c r="B20" s="40">
        <f>E20+M20</f>
        <v>-53</v>
      </c>
      <c r="C20" s="40">
        <v>7</v>
      </c>
      <c r="D20" s="40">
        <f>G20-I20+O20-S20</f>
        <v>-729</v>
      </c>
      <c r="E20" s="40">
        <f>F20-H20</f>
        <v>-33</v>
      </c>
      <c r="F20" s="40">
        <v>63</v>
      </c>
      <c r="G20" s="40">
        <v>657</v>
      </c>
      <c r="H20" s="40">
        <v>96</v>
      </c>
      <c r="I20" s="40">
        <v>1162</v>
      </c>
      <c r="J20" s="61">
        <f t="shared" si="3"/>
        <v>-4.0092493999440135</v>
      </c>
      <c r="K20" s="61">
        <v>7.6540215817112989</v>
      </c>
      <c r="L20" s="61">
        <v>11.663270981655312</v>
      </c>
      <c r="M20" s="40">
        <f>N20-R20</f>
        <v>-20</v>
      </c>
      <c r="N20" s="40">
        <f>SUM(P20:Q20)</f>
        <v>123</v>
      </c>
      <c r="O20" s="41">
        <v>2147</v>
      </c>
      <c r="P20" s="41">
        <v>95</v>
      </c>
      <c r="Q20" s="41">
        <v>28</v>
      </c>
      <c r="R20" s="41">
        <f>SUM(T20:U20)</f>
        <v>143</v>
      </c>
      <c r="S20" s="41">
        <v>2371</v>
      </c>
      <c r="T20" s="41">
        <v>102</v>
      </c>
      <c r="U20" s="41">
        <v>41</v>
      </c>
      <c r="V20" s="52">
        <v>-2.4298481211781908</v>
      </c>
    </row>
    <row r="21" spans="1:22" ht="15" customHeight="1" x14ac:dyDescent="0.15">
      <c r="A21" s="3" t="s">
        <v>17</v>
      </c>
      <c r="B21" s="42">
        <f t="shared" ref="B21:B38" si="23">E21+M21</f>
        <v>32</v>
      </c>
      <c r="C21" s="42">
        <v>40</v>
      </c>
      <c r="D21" s="42">
        <f t="shared" ref="D21:D38" si="24">G21-I21+O21-S21</f>
        <v>-388</v>
      </c>
      <c r="E21" s="42">
        <f t="shared" ref="E21:E38" si="25">F21-H21</f>
        <v>-8</v>
      </c>
      <c r="F21" s="42">
        <v>58</v>
      </c>
      <c r="G21" s="42">
        <v>588</v>
      </c>
      <c r="H21" s="42">
        <v>66</v>
      </c>
      <c r="I21" s="42">
        <v>886</v>
      </c>
      <c r="J21" s="62">
        <f t="shared" si="3"/>
        <v>-1.2132715285060627</v>
      </c>
      <c r="K21" s="62">
        <v>8.7962185816689633</v>
      </c>
      <c r="L21" s="62">
        <v>10.009490110175026</v>
      </c>
      <c r="M21" s="42">
        <f t="shared" ref="M21:M38" si="26">N21-R21</f>
        <v>40</v>
      </c>
      <c r="N21" s="42">
        <f>SUM(P21:Q21)</f>
        <v>160</v>
      </c>
      <c r="O21" s="42">
        <v>2278</v>
      </c>
      <c r="P21" s="42">
        <v>97</v>
      </c>
      <c r="Q21" s="42">
        <v>63</v>
      </c>
      <c r="R21" s="42">
        <f t="shared" ref="R21:R38" si="27">SUM(T21:U21)</f>
        <v>120</v>
      </c>
      <c r="S21" s="42">
        <v>2368</v>
      </c>
      <c r="T21" s="42">
        <v>84</v>
      </c>
      <c r="U21" s="42">
        <v>36</v>
      </c>
      <c r="V21" s="49">
        <v>6.0663576425303205</v>
      </c>
    </row>
    <row r="22" spans="1:22" ht="15" customHeight="1" x14ac:dyDescent="0.15">
      <c r="A22" s="3" t="s">
        <v>16</v>
      </c>
      <c r="B22" s="42">
        <f t="shared" si="23"/>
        <v>-22</v>
      </c>
      <c r="C22" s="42">
        <v>-14</v>
      </c>
      <c r="D22" s="42">
        <f t="shared" si="24"/>
        <v>-282</v>
      </c>
      <c r="E22" s="42">
        <f t="shared" si="25"/>
        <v>-17</v>
      </c>
      <c r="F22" s="42">
        <v>11</v>
      </c>
      <c r="G22" s="42">
        <v>161</v>
      </c>
      <c r="H22" s="42">
        <v>28</v>
      </c>
      <c r="I22" s="42">
        <v>391</v>
      </c>
      <c r="J22" s="62">
        <f t="shared" si="3"/>
        <v>-8.0788380013957326</v>
      </c>
      <c r="K22" s="62">
        <v>5.2274834126678265</v>
      </c>
      <c r="L22" s="62">
        <v>13.306321414063559</v>
      </c>
      <c r="M22" s="42">
        <f t="shared" si="26"/>
        <v>-5</v>
      </c>
      <c r="N22" s="42">
        <f t="shared" ref="N22:N38" si="28">SUM(P22:Q22)</f>
        <v>32</v>
      </c>
      <c r="O22" s="42">
        <v>634</v>
      </c>
      <c r="P22" s="42">
        <v>10</v>
      </c>
      <c r="Q22" s="42">
        <v>22</v>
      </c>
      <c r="R22" s="42">
        <f t="shared" si="27"/>
        <v>37</v>
      </c>
      <c r="S22" s="42">
        <v>686</v>
      </c>
      <c r="T22" s="42">
        <v>17</v>
      </c>
      <c r="U22" s="42">
        <v>20</v>
      </c>
      <c r="V22" s="49">
        <v>-2.3761288239399239</v>
      </c>
    </row>
    <row r="23" spans="1:22" ht="15" customHeight="1" x14ac:dyDescent="0.15">
      <c r="A23" s="1" t="s">
        <v>15</v>
      </c>
      <c r="B23" s="43">
        <f t="shared" si="23"/>
        <v>24</v>
      </c>
      <c r="C23" s="43">
        <v>34</v>
      </c>
      <c r="D23" s="43">
        <f t="shared" si="24"/>
        <v>-162</v>
      </c>
      <c r="E23" s="43">
        <f t="shared" si="25"/>
        <v>-17</v>
      </c>
      <c r="F23" s="43">
        <v>5</v>
      </c>
      <c r="G23" s="43">
        <v>113</v>
      </c>
      <c r="H23" s="43">
        <v>22</v>
      </c>
      <c r="I23" s="43">
        <v>261</v>
      </c>
      <c r="J23" s="63">
        <f t="shared" si="3"/>
        <v>-11.676659101772294</v>
      </c>
      <c r="K23" s="63">
        <v>3.4343115005212623</v>
      </c>
      <c r="L23" s="63">
        <v>15.110970602293557</v>
      </c>
      <c r="M23" s="43">
        <f t="shared" si="26"/>
        <v>41</v>
      </c>
      <c r="N23" s="43">
        <f t="shared" si="28"/>
        <v>63</v>
      </c>
      <c r="O23" s="43">
        <v>632</v>
      </c>
      <c r="P23" s="43">
        <v>44</v>
      </c>
      <c r="Q23" s="43">
        <v>19</v>
      </c>
      <c r="R23" s="43">
        <f t="shared" si="27"/>
        <v>22</v>
      </c>
      <c r="S23" s="47">
        <v>646</v>
      </c>
      <c r="T23" s="47">
        <v>12</v>
      </c>
      <c r="U23" s="47">
        <v>10</v>
      </c>
      <c r="V23" s="54">
        <v>28.161354304274347</v>
      </c>
    </row>
    <row r="24" spans="1:22" ht="15" customHeight="1" x14ac:dyDescent="0.15">
      <c r="A24" s="7" t="s">
        <v>14</v>
      </c>
      <c r="B24" s="45">
        <f t="shared" si="23"/>
        <v>-13</v>
      </c>
      <c r="C24" s="45">
        <v>-12</v>
      </c>
      <c r="D24" s="45">
        <f t="shared" si="24"/>
        <v>-106</v>
      </c>
      <c r="E24" s="40">
        <f t="shared" si="25"/>
        <v>-5</v>
      </c>
      <c r="F24" s="45">
        <v>2</v>
      </c>
      <c r="G24" s="45">
        <v>32</v>
      </c>
      <c r="H24" s="45">
        <v>7</v>
      </c>
      <c r="I24" s="46">
        <v>93</v>
      </c>
      <c r="J24" s="73">
        <f t="shared" si="3"/>
        <v>-10.308346654164854</v>
      </c>
      <c r="K24" s="73">
        <v>4.1233386616659411</v>
      </c>
      <c r="L24" s="73">
        <v>14.431685315830796</v>
      </c>
      <c r="M24" s="40">
        <f t="shared" si="26"/>
        <v>-8</v>
      </c>
      <c r="N24" s="45">
        <f t="shared" si="28"/>
        <v>5</v>
      </c>
      <c r="O24" s="45">
        <v>149</v>
      </c>
      <c r="P24" s="45">
        <v>4</v>
      </c>
      <c r="Q24" s="45">
        <v>1</v>
      </c>
      <c r="R24" s="45">
        <f t="shared" si="27"/>
        <v>13</v>
      </c>
      <c r="S24" s="45">
        <v>194</v>
      </c>
      <c r="T24" s="45">
        <v>10</v>
      </c>
      <c r="U24" s="45">
        <v>3</v>
      </c>
      <c r="V24" s="51">
        <v>-16.493354646663764</v>
      </c>
    </row>
    <row r="25" spans="1:22" ht="15" customHeight="1" x14ac:dyDescent="0.15">
      <c r="A25" s="5" t="s">
        <v>13</v>
      </c>
      <c r="B25" s="40">
        <f t="shared" si="23"/>
        <v>-3</v>
      </c>
      <c r="C25" s="40">
        <v>7</v>
      </c>
      <c r="D25" s="40">
        <f t="shared" si="24"/>
        <v>-55</v>
      </c>
      <c r="E25" s="40">
        <f t="shared" si="25"/>
        <v>-2</v>
      </c>
      <c r="F25" s="40">
        <v>0</v>
      </c>
      <c r="G25" s="40">
        <v>6</v>
      </c>
      <c r="H25" s="40">
        <v>2</v>
      </c>
      <c r="I25" s="40">
        <v>42</v>
      </c>
      <c r="J25" s="61">
        <f t="shared" si="3"/>
        <v>-15.124204943336027</v>
      </c>
      <c r="K25" s="61">
        <v>0</v>
      </c>
      <c r="L25" s="61">
        <v>15.124204943336027</v>
      </c>
      <c r="M25" s="40">
        <f t="shared" si="26"/>
        <v>-1</v>
      </c>
      <c r="N25" s="40">
        <f t="shared" si="28"/>
        <v>1</v>
      </c>
      <c r="O25" s="40">
        <v>39</v>
      </c>
      <c r="P25" s="40">
        <v>1</v>
      </c>
      <c r="Q25" s="40">
        <v>0</v>
      </c>
      <c r="R25" s="40">
        <f t="shared" si="27"/>
        <v>2</v>
      </c>
      <c r="S25" s="41">
        <v>58</v>
      </c>
      <c r="T25" s="41">
        <v>0</v>
      </c>
      <c r="U25" s="41">
        <v>2</v>
      </c>
      <c r="V25" s="52">
        <v>-7.5621024716680134</v>
      </c>
    </row>
    <row r="26" spans="1:22" ht="15" customHeight="1" x14ac:dyDescent="0.15">
      <c r="A26" s="3" t="s">
        <v>12</v>
      </c>
      <c r="B26" s="42">
        <f t="shared" si="23"/>
        <v>2</v>
      </c>
      <c r="C26" s="42">
        <v>-1</v>
      </c>
      <c r="D26" s="42">
        <f t="shared" si="24"/>
        <v>-79</v>
      </c>
      <c r="E26" s="42">
        <f t="shared" si="25"/>
        <v>-5</v>
      </c>
      <c r="F26" s="42">
        <v>1</v>
      </c>
      <c r="G26" s="42">
        <v>9</v>
      </c>
      <c r="H26" s="42">
        <v>6</v>
      </c>
      <c r="I26" s="42">
        <v>58</v>
      </c>
      <c r="J26" s="62">
        <f t="shared" si="3"/>
        <v>-16.834706245906627</v>
      </c>
      <c r="K26" s="62">
        <v>3.366941249181326</v>
      </c>
      <c r="L26" s="62">
        <v>20.201647495087954</v>
      </c>
      <c r="M26" s="42">
        <f t="shared" si="26"/>
        <v>7</v>
      </c>
      <c r="N26" s="42">
        <f t="shared" si="28"/>
        <v>14</v>
      </c>
      <c r="O26" s="42">
        <v>94</v>
      </c>
      <c r="P26" s="42">
        <v>9</v>
      </c>
      <c r="Q26" s="42">
        <v>5</v>
      </c>
      <c r="R26" s="42">
        <f t="shared" si="27"/>
        <v>7</v>
      </c>
      <c r="S26" s="42">
        <v>124</v>
      </c>
      <c r="T26" s="42">
        <v>6</v>
      </c>
      <c r="U26" s="42">
        <v>1</v>
      </c>
      <c r="V26" s="49">
        <v>23.568588744269285</v>
      </c>
    </row>
    <row r="27" spans="1:22" ht="15" customHeight="1" x14ac:dyDescent="0.15">
      <c r="A27" s="1" t="s">
        <v>11</v>
      </c>
      <c r="B27" s="43">
        <f t="shared" si="23"/>
        <v>-1</v>
      </c>
      <c r="C27" s="43">
        <v>3</v>
      </c>
      <c r="D27" s="43">
        <f t="shared" si="24"/>
        <v>-144</v>
      </c>
      <c r="E27" s="43">
        <f t="shared" si="25"/>
        <v>-4</v>
      </c>
      <c r="F27" s="43">
        <v>6</v>
      </c>
      <c r="G27" s="43">
        <v>48</v>
      </c>
      <c r="H27" s="43">
        <v>10</v>
      </c>
      <c r="I27" s="43">
        <v>157</v>
      </c>
      <c r="J27" s="63">
        <f t="shared" si="3"/>
        <v>-5.6443880864751179</v>
      </c>
      <c r="K27" s="63">
        <v>8.4665821297126769</v>
      </c>
      <c r="L27" s="63">
        <v>14.110970216187795</v>
      </c>
      <c r="M27" s="43">
        <f t="shared" si="26"/>
        <v>3</v>
      </c>
      <c r="N27" s="43">
        <f t="shared" si="28"/>
        <v>15</v>
      </c>
      <c r="O27" s="47">
        <v>204</v>
      </c>
      <c r="P27" s="47">
        <v>10</v>
      </c>
      <c r="Q27" s="47">
        <v>5</v>
      </c>
      <c r="R27" s="47">
        <f t="shared" si="27"/>
        <v>12</v>
      </c>
      <c r="S27" s="47">
        <v>239</v>
      </c>
      <c r="T27" s="47">
        <v>4</v>
      </c>
      <c r="U27" s="47">
        <v>8</v>
      </c>
      <c r="V27" s="54">
        <v>4.233291064856342</v>
      </c>
    </row>
    <row r="28" spans="1:22" ht="15" customHeight="1" x14ac:dyDescent="0.15">
      <c r="A28" s="5" t="s">
        <v>10</v>
      </c>
      <c r="B28" s="40">
        <f t="shared" si="23"/>
        <v>-2</v>
      </c>
      <c r="C28" s="40">
        <v>5</v>
      </c>
      <c r="D28" s="40">
        <f t="shared" si="24"/>
        <v>-48</v>
      </c>
      <c r="E28" s="40">
        <f t="shared" si="25"/>
        <v>-8</v>
      </c>
      <c r="F28" s="40">
        <v>0</v>
      </c>
      <c r="G28" s="40">
        <v>11</v>
      </c>
      <c r="H28" s="40">
        <v>8</v>
      </c>
      <c r="I28" s="40">
        <v>56</v>
      </c>
      <c r="J28" s="61">
        <f t="shared" si="3"/>
        <v>-29.225426120725029</v>
      </c>
      <c r="K28" s="61">
        <v>0</v>
      </c>
      <c r="L28" s="61">
        <v>29.225426120725029</v>
      </c>
      <c r="M28" s="40">
        <f t="shared" si="26"/>
        <v>6</v>
      </c>
      <c r="N28" s="40">
        <f t="shared" si="28"/>
        <v>7</v>
      </c>
      <c r="O28" s="40">
        <v>86</v>
      </c>
      <c r="P28" s="40">
        <v>6</v>
      </c>
      <c r="Q28" s="40">
        <v>1</v>
      </c>
      <c r="R28" s="40">
        <f t="shared" si="27"/>
        <v>1</v>
      </c>
      <c r="S28" s="40">
        <v>89</v>
      </c>
      <c r="T28" s="40">
        <v>1</v>
      </c>
      <c r="U28" s="40">
        <v>0</v>
      </c>
      <c r="V28" s="48">
        <v>21.919069590543774</v>
      </c>
    </row>
    <row r="29" spans="1:22" ht="15" customHeight="1" x14ac:dyDescent="0.15">
      <c r="A29" s="3" t="s">
        <v>9</v>
      </c>
      <c r="B29" s="42">
        <f t="shared" si="23"/>
        <v>-8</v>
      </c>
      <c r="C29" s="42">
        <v>2</v>
      </c>
      <c r="D29" s="42">
        <f t="shared" si="24"/>
        <v>-84</v>
      </c>
      <c r="E29" s="42">
        <f t="shared" si="25"/>
        <v>-12</v>
      </c>
      <c r="F29" s="42">
        <v>3</v>
      </c>
      <c r="G29" s="42">
        <v>64</v>
      </c>
      <c r="H29" s="42">
        <v>15</v>
      </c>
      <c r="I29" s="42">
        <v>148</v>
      </c>
      <c r="J29" s="62">
        <f t="shared" si="3"/>
        <v>-16.78231649609754</v>
      </c>
      <c r="K29" s="62">
        <v>4.195579124024384</v>
      </c>
      <c r="L29" s="62">
        <v>20.977895620121924</v>
      </c>
      <c r="M29" s="42">
        <f t="shared" si="26"/>
        <v>4</v>
      </c>
      <c r="N29" s="42">
        <f t="shared" si="28"/>
        <v>17</v>
      </c>
      <c r="O29" s="42">
        <v>283</v>
      </c>
      <c r="P29" s="42">
        <v>9</v>
      </c>
      <c r="Q29" s="42">
        <v>8</v>
      </c>
      <c r="R29" s="42">
        <f t="shared" si="27"/>
        <v>13</v>
      </c>
      <c r="S29" s="42">
        <v>283</v>
      </c>
      <c r="T29" s="42">
        <v>4</v>
      </c>
      <c r="U29" s="42">
        <v>9</v>
      </c>
      <c r="V29" s="49">
        <v>5.5941054986991787</v>
      </c>
    </row>
    <row r="30" spans="1:22" ht="15" customHeight="1" x14ac:dyDescent="0.15">
      <c r="A30" s="3" t="s">
        <v>8</v>
      </c>
      <c r="B30" s="42">
        <f t="shared" si="23"/>
        <v>-22</v>
      </c>
      <c r="C30" s="42">
        <v>-12</v>
      </c>
      <c r="D30" s="42">
        <f t="shared" si="24"/>
        <v>-116</v>
      </c>
      <c r="E30" s="42">
        <f t="shared" si="25"/>
        <v>-8</v>
      </c>
      <c r="F30" s="42">
        <v>4</v>
      </c>
      <c r="G30" s="42">
        <v>54</v>
      </c>
      <c r="H30" s="42">
        <v>12</v>
      </c>
      <c r="I30" s="42">
        <v>147</v>
      </c>
      <c r="J30" s="62">
        <f t="shared" si="3"/>
        <v>-10.730638914000544</v>
      </c>
      <c r="K30" s="62">
        <v>5.3653194570002709</v>
      </c>
      <c r="L30" s="62">
        <v>16.095958371000815</v>
      </c>
      <c r="M30" s="42">
        <f t="shared" si="26"/>
        <v>-14</v>
      </c>
      <c r="N30" s="42">
        <f t="shared" si="28"/>
        <v>7</v>
      </c>
      <c r="O30" s="42">
        <v>274</v>
      </c>
      <c r="P30" s="42">
        <v>6</v>
      </c>
      <c r="Q30" s="42">
        <v>1</v>
      </c>
      <c r="R30" s="42">
        <f t="shared" si="27"/>
        <v>21</v>
      </c>
      <c r="S30" s="42">
        <v>297</v>
      </c>
      <c r="T30" s="42">
        <v>11</v>
      </c>
      <c r="U30" s="42">
        <v>10</v>
      </c>
      <c r="V30" s="49">
        <v>-18.77861809950095</v>
      </c>
    </row>
    <row r="31" spans="1:22" ht="15" customHeight="1" x14ac:dyDescent="0.15">
      <c r="A31" s="1" t="s">
        <v>7</v>
      </c>
      <c r="B31" s="43">
        <f t="shared" si="23"/>
        <v>-4</v>
      </c>
      <c r="C31" s="43">
        <v>-3</v>
      </c>
      <c r="D31" s="43">
        <f t="shared" si="24"/>
        <v>-104</v>
      </c>
      <c r="E31" s="43">
        <f t="shared" si="25"/>
        <v>-2</v>
      </c>
      <c r="F31" s="43">
        <v>3</v>
      </c>
      <c r="G31" s="43">
        <v>43</v>
      </c>
      <c r="H31" s="43">
        <v>5</v>
      </c>
      <c r="I31" s="43">
        <v>106</v>
      </c>
      <c r="J31" s="63">
        <f t="shared" si="3"/>
        <v>-3.1736370750369538</v>
      </c>
      <c r="K31" s="63">
        <v>4.7604556125554289</v>
      </c>
      <c r="L31" s="63">
        <v>7.9340926875923827</v>
      </c>
      <c r="M31" s="43">
        <f t="shared" si="26"/>
        <v>-2</v>
      </c>
      <c r="N31" s="43">
        <f t="shared" si="28"/>
        <v>17</v>
      </c>
      <c r="O31" s="43">
        <v>168</v>
      </c>
      <c r="P31" s="43">
        <v>2</v>
      </c>
      <c r="Q31" s="43">
        <v>15</v>
      </c>
      <c r="R31" s="43">
        <f t="shared" si="27"/>
        <v>19</v>
      </c>
      <c r="S31" s="43">
        <v>209</v>
      </c>
      <c r="T31" s="43">
        <v>12</v>
      </c>
      <c r="U31" s="43">
        <v>7</v>
      </c>
      <c r="V31" s="53">
        <v>-3.1736370750369538</v>
      </c>
    </row>
    <row r="32" spans="1:22" ht="15" customHeight="1" x14ac:dyDescent="0.15">
      <c r="A32" s="5" t="s">
        <v>6</v>
      </c>
      <c r="B32" s="40">
        <f t="shared" si="23"/>
        <v>2</v>
      </c>
      <c r="C32" s="40">
        <v>-3</v>
      </c>
      <c r="D32" s="40">
        <f t="shared" si="24"/>
        <v>-37</v>
      </c>
      <c r="E32" s="40">
        <f t="shared" si="25"/>
        <v>1</v>
      </c>
      <c r="F32" s="40">
        <v>2</v>
      </c>
      <c r="G32" s="40">
        <v>13</v>
      </c>
      <c r="H32" s="40">
        <v>1</v>
      </c>
      <c r="I32" s="40">
        <v>14</v>
      </c>
      <c r="J32" s="61">
        <f t="shared" si="3"/>
        <v>6.2562133625861298</v>
      </c>
      <c r="K32" s="61">
        <v>12.51242672517226</v>
      </c>
      <c r="L32" s="61">
        <v>6.2562133625861298</v>
      </c>
      <c r="M32" s="40">
        <f t="shared" si="26"/>
        <v>1</v>
      </c>
      <c r="N32" s="40">
        <f t="shared" si="28"/>
        <v>6</v>
      </c>
      <c r="O32" s="41">
        <v>96</v>
      </c>
      <c r="P32" s="41">
        <v>2</v>
      </c>
      <c r="Q32" s="41">
        <v>4</v>
      </c>
      <c r="R32" s="41">
        <f t="shared" si="27"/>
        <v>5</v>
      </c>
      <c r="S32" s="41">
        <v>132</v>
      </c>
      <c r="T32" s="41">
        <v>0</v>
      </c>
      <c r="U32" s="41">
        <v>5</v>
      </c>
      <c r="V32" s="52">
        <v>6.2562133625861343</v>
      </c>
    </row>
    <row r="33" spans="1:22" ht="15" customHeight="1" x14ac:dyDescent="0.15">
      <c r="A33" s="3" t="s">
        <v>5</v>
      </c>
      <c r="B33" s="42">
        <f t="shared" si="23"/>
        <v>-5</v>
      </c>
      <c r="C33" s="42">
        <v>6</v>
      </c>
      <c r="D33" s="42">
        <f t="shared" si="24"/>
        <v>-82</v>
      </c>
      <c r="E33" s="42">
        <f>F33-H33</f>
        <v>-6</v>
      </c>
      <c r="F33" s="42">
        <v>4</v>
      </c>
      <c r="G33" s="42">
        <v>44</v>
      </c>
      <c r="H33" s="42">
        <v>10</v>
      </c>
      <c r="I33" s="42">
        <v>145</v>
      </c>
      <c r="J33" s="62">
        <f t="shared" si="3"/>
        <v>-8.627889752115605</v>
      </c>
      <c r="K33" s="62">
        <v>5.751926501410404</v>
      </c>
      <c r="L33" s="62">
        <v>14.379816253526009</v>
      </c>
      <c r="M33" s="42">
        <f>N33-R33</f>
        <v>1</v>
      </c>
      <c r="N33" s="42">
        <f t="shared" si="28"/>
        <v>13</v>
      </c>
      <c r="O33" s="42">
        <v>238</v>
      </c>
      <c r="P33" s="42">
        <v>9</v>
      </c>
      <c r="Q33" s="42">
        <v>4</v>
      </c>
      <c r="R33" s="42">
        <f t="shared" si="27"/>
        <v>12</v>
      </c>
      <c r="S33" s="42">
        <v>219</v>
      </c>
      <c r="T33" s="42">
        <v>2</v>
      </c>
      <c r="U33" s="42">
        <v>10</v>
      </c>
      <c r="V33" s="49">
        <v>1.4379816253526023</v>
      </c>
    </row>
    <row r="34" spans="1:22" ht="15" customHeight="1" x14ac:dyDescent="0.15">
      <c r="A34" s="3" t="s">
        <v>4</v>
      </c>
      <c r="B34" s="42">
        <f t="shared" si="23"/>
        <v>-15</v>
      </c>
      <c r="C34" s="42">
        <v>-15</v>
      </c>
      <c r="D34" s="42">
        <f t="shared" si="24"/>
        <v>-93</v>
      </c>
      <c r="E34" s="42">
        <f t="shared" si="25"/>
        <v>-9</v>
      </c>
      <c r="F34" s="42">
        <v>4</v>
      </c>
      <c r="G34" s="42">
        <v>19</v>
      </c>
      <c r="H34" s="42">
        <v>13</v>
      </c>
      <c r="I34" s="42">
        <v>89</v>
      </c>
      <c r="J34" s="62">
        <f t="shared" si="3"/>
        <v>-19.287903519381846</v>
      </c>
      <c r="K34" s="62">
        <v>8.5724015641697093</v>
      </c>
      <c r="L34" s="62">
        <v>27.860305083551555</v>
      </c>
      <c r="M34" s="42">
        <f t="shared" si="26"/>
        <v>-6</v>
      </c>
      <c r="N34" s="42">
        <f t="shared" si="28"/>
        <v>4</v>
      </c>
      <c r="O34" s="42">
        <v>127</v>
      </c>
      <c r="P34" s="42">
        <v>1</v>
      </c>
      <c r="Q34" s="42">
        <v>3</v>
      </c>
      <c r="R34" s="42">
        <f t="shared" si="27"/>
        <v>10</v>
      </c>
      <c r="S34" s="42">
        <v>150</v>
      </c>
      <c r="T34" s="42">
        <v>4</v>
      </c>
      <c r="U34" s="42">
        <v>6</v>
      </c>
      <c r="V34" s="49">
        <v>-12.858602346254564</v>
      </c>
    </row>
    <row r="35" spans="1:22" ht="15" customHeight="1" x14ac:dyDescent="0.15">
      <c r="A35" s="1" t="s">
        <v>3</v>
      </c>
      <c r="B35" s="43">
        <f t="shared" si="23"/>
        <v>-6</v>
      </c>
      <c r="C35" s="43">
        <v>-2</v>
      </c>
      <c r="D35" s="43">
        <f t="shared" si="24"/>
        <v>-51</v>
      </c>
      <c r="E35" s="43">
        <f t="shared" si="25"/>
        <v>-1</v>
      </c>
      <c r="F35" s="43">
        <v>6</v>
      </c>
      <c r="G35" s="43">
        <v>35</v>
      </c>
      <c r="H35" s="43">
        <v>7</v>
      </c>
      <c r="I35" s="43">
        <v>86</v>
      </c>
      <c r="J35" s="63">
        <f t="shared" si="3"/>
        <v>-2.0894753413286793</v>
      </c>
      <c r="K35" s="63">
        <v>12.536852047972063</v>
      </c>
      <c r="L35" s="63">
        <v>14.626327389300743</v>
      </c>
      <c r="M35" s="43">
        <f t="shared" si="26"/>
        <v>-5</v>
      </c>
      <c r="N35" s="43">
        <f t="shared" si="28"/>
        <v>9</v>
      </c>
      <c r="O35" s="47">
        <v>166</v>
      </c>
      <c r="P35" s="47">
        <v>4</v>
      </c>
      <c r="Q35" s="47">
        <v>5</v>
      </c>
      <c r="R35" s="47">
        <f t="shared" si="27"/>
        <v>14</v>
      </c>
      <c r="S35" s="47">
        <v>166</v>
      </c>
      <c r="T35" s="47">
        <v>4</v>
      </c>
      <c r="U35" s="47">
        <v>10</v>
      </c>
      <c r="V35" s="54">
        <v>-10.447376706643389</v>
      </c>
    </row>
    <row r="36" spans="1:22" ht="15" customHeight="1" x14ac:dyDescent="0.15">
      <c r="A36" s="5" t="s">
        <v>2</v>
      </c>
      <c r="B36" s="40">
        <f t="shared" si="23"/>
        <v>-4</v>
      </c>
      <c r="C36" s="40">
        <v>3</v>
      </c>
      <c r="D36" s="40">
        <f t="shared" si="24"/>
        <v>-65</v>
      </c>
      <c r="E36" s="40">
        <f t="shared" si="25"/>
        <v>-3</v>
      </c>
      <c r="F36" s="40">
        <v>0</v>
      </c>
      <c r="G36" s="40">
        <v>7</v>
      </c>
      <c r="H36" s="40">
        <v>3</v>
      </c>
      <c r="I36" s="40">
        <v>69</v>
      </c>
      <c r="J36" s="61">
        <f t="shared" si="3"/>
        <v>-15.968616928192263</v>
      </c>
      <c r="K36" s="61">
        <v>0</v>
      </c>
      <c r="L36" s="61">
        <v>15.968616928192263</v>
      </c>
      <c r="M36" s="40">
        <f t="shared" si="26"/>
        <v>-1</v>
      </c>
      <c r="N36" s="40">
        <f t="shared" si="28"/>
        <v>2</v>
      </c>
      <c r="O36" s="40">
        <v>46</v>
      </c>
      <c r="P36" s="40">
        <v>2</v>
      </c>
      <c r="Q36" s="40">
        <v>0</v>
      </c>
      <c r="R36" s="40">
        <f t="shared" si="27"/>
        <v>3</v>
      </c>
      <c r="S36" s="40">
        <v>49</v>
      </c>
      <c r="T36" s="40">
        <v>0</v>
      </c>
      <c r="U36" s="40">
        <v>3</v>
      </c>
      <c r="V36" s="48">
        <v>-5.3228723093974217</v>
      </c>
    </row>
    <row r="37" spans="1:22" ht="15" customHeight="1" x14ac:dyDescent="0.15">
      <c r="A37" s="3" t="s">
        <v>1</v>
      </c>
      <c r="B37" s="42">
        <f t="shared" si="23"/>
        <v>-5</v>
      </c>
      <c r="C37" s="42">
        <v>-8</v>
      </c>
      <c r="D37" s="42">
        <f t="shared" si="24"/>
        <v>-38</v>
      </c>
      <c r="E37" s="42">
        <f t="shared" si="25"/>
        <v>-1</v>
      </c>
      <c r="F37" s="42">
        <v>2</v>
      </c>
      <c r="G37" s="42">
        <v>9</v>
      </c>
      <c r="H37" s="42">
        <v>3</v>
      </c>
      <c r="I37" s="42">
        <v>38</v>
      </c>
      <c r="J37" s="62">
        <f t="shared" si="3"/>
        <v>-7.494712634237489</v>
      </c>
      <c r="K37" s="62">
        <v>14.98942526847498</v>
      </c>
      <c r="L37" s="62">
        <v>22.484137902712469</v>
      </c>
      <c r="M37" s="42">
        <f t="shared" si="26"/>
        <v>-4</v>
      </c>
      <c r="N37" s="42">
        <f t="shared" si="28"/>
        <v>2</v>
      </c>
      <c r="O37" s="42">
        <v>50</v>
      </c>
      <c r="P37" s="42">
        <v>1</v>
      </c>
      <c r="Q37" s="42">
        <v>1</v>
      </c>
      <c r="R37" s="42">
        <f t="shared" si="27"/>
        <v>6</v>
      </c>
      <c r="S37" s="42">
        <v>59</v>
      </c>
      <c r="T37" s="42">
        <v>0</v>
      </c>
      <c r="U37" s="42">
        <v>6</v>
      </c>
      <c r="V37" s="49">
        <v>-29.978850536949956</v>
      </c>
    </row>
    <row r="38" spans="1:22" ht="15" customHeight="1" x14ac:dyDescent="0.15">
      <c r="A38" s="1" t="s">
        <v>0</v>
      </c>
      <c r="B38" s="43">
        <f t="shared" si="23"/>
        <v>-1</v>
      </c>
      <c r="C38" s="43">
        <v>6</v>
      </c>
      <c r="D38" s="43">
        <f t="shared" si="24"/>
        <v>-45</v>
      </c>
      <c r="E38" s="43">
        <f t="shared" si="25"/>
        <v>-3</v>
      </c>
      <c r="F38" s="43">
        <v>0</v>
      </c>
      <c r="G38" s="43">
        <v>4</v>
      </c>
      <c r="H38" s="43">
        <v>3</v>
      </c>
      <c r="I38" s="43">
        <v>33</v>
      </c>
      <c r="J38" s="63">
        <f t="shared" si="3"/>
        <v>-24.343611747182145</v>
      </c>
      <c r="K38" s="63">
        <v>0</v>
      </c>
      <c r="L38" s="63">
        <v>24.343611747182145</v>
      </c>
      <c r="M38" s="43">
        <f t="shared" si="26"/>
        <v>2</v>
      </c>
      <c r="N38" s="43">
        <f t="shared" si="28"/>
        <v>3</v>
      </c>
      <c r="O38" s="43">
        <v>33</v>
      </c>
      <c r="P38" s="43">
        <v>1</v>
      </c>
      <c r="Q38" s="43">
        <v>2</v>
      </c>
      <c r="R38" s="43">
        <f t="shared" si="27"/>
        <v>1</v>
      </c>
      <c r="S38" s="43">
        <v>49</v>
      </c>
      <c r="T38" s="43">
        <v>1</v>
      </c>
      <c r="U38" s="43">
        <v>0</v>
      </c>
      <c r="V38" s="53">
        <v>16.229074498121431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6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2019-11-26T01:13:10Z</dcterms:modified>
</cp:coreProperties>
</file>