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１表 ３区分別推移" sheetId="1" r:id="rId1"/>
  </sheets>
  <definedNames>
    <definedName name="_xlnm.Print_Area" localSheetId="0">'第１表 ３区分別推移'!$A$1:$W$46</definedName>
  </definedNames>
  <calcPr fullCalcOnLoad="1"/>
</workbook>
</file>

<file path=xl/sharedStrings.xml><?xml version="1.0" encoding="utf-8"?>
<sst xmlns="http://schemas.openxmlformats.org/spreadsheetml/2006/main" count="76" uniqueCount="63">
  <si>
    <t>総　数</t>
  </si>
  <si>
    <t>　　  １５年</t>
  </si>
  <si>
    <t>　　  ２０年</t>
  </si>
  <si>
    <t>　  　２５年</t>
  </si>
  <si>
    <t xml:space="preserve">  　　３０年</t>
  </si>
  <si>
    <t xml:space="preserve">  　　３５年</t>
  </si>
  <si>
    <t xml:space="preserve">  　　４０年</t>
  </si>
  <si>
    <t xml:space="preserve">  　　４５年</t>
  </si>
  <si>
    <t xml:space="preserve">  　　５０年</t>
  </si>
  <si>
    <t xml:space="preserve">  　　５５年</t>
  </si>
  <si>
    <t xml:space="preserve">  　　６０年</t>
  </si>
  <si>
    <t>　  　　７年</t>
  </si>
  <si>
    <t>　　  １２年</t>
  </si>
  <si>
    <t>９年</t>
  </si>
  <si>
    <t>１４年</t>
  </si>
  <si>
    <t>５年</t>
  </si>
  <si>
    <t>１０年</t>
  </si>
  <si>
    <t>２年</t>
  </si>
  <si>
    <t>【注】</t>
  </si>
  <si>
    <t>　　年少人口指数 ＝ 年少人口 ÷ 生産年齢人口 × １００</t>
  </si>
  <si>
    <t>　　老年人口指数 ＝ 老年人口 ÷ 生産年齢人口 × １００</t>
  </si>
  <si>
    <t>　　従属人口指数 ＝ （ 年少人口＋老年人口 ） ÷ 生産年齢人口 × １００</t>
  </si>
  <si>
    <t>　　老年化指数　 ＝ 老年人口 ÷ 年少人口 × １００</t>
  </si>
  <si>
    <t>第１表　年齢３区分別推計人口、構成比、年齢構成指数の推移</t>
  </si>
  <si>
    <t>大正</t>
  </si>
  <si>
    <t>昭和</t>
  </si>
  <si>
    <t>平成</t>
  </si>
  <si>
    <t>　　  １７年</t>
  </si>
  <si>
    <t>対前年比較</t>
  </si>
  <si>
    <t>生産年齢人口</t>
  </si>
  <si>
    <t>年　少　人　口</t>
  </si>
  <si>
    <t>老　年　人　口</t>
  </si>
  <si>
    <t>年少人口指数</t>
  </si>
  <si>
    <t>老年人口指数</t>
  </si>
  <si>
    <t>従属人口指数</t>
  </si>
  <si>
    <t>老年化指数</t>
  </si>
  <si>
    <t>２２年</t>
  </si>
  <si>
    <t>※小数第二位以下を四捨五入しているため、合計しても100 ％にならない場合がある。</t>
  </si>
  <si>
    <t>２７年</t>
  </si>
  <si>
    <t>２８年</t>
  </si>
  <si>
    <t>人　　　　　口　（人）</t>
  </si>
  <si>
    <t>構　成　比　（％）</t>
  </si>
  <si>
    <r>
      <t>年 齢 構 成 指 数　</t>
    </r>
    <r>
      <rPr>
        <sz val="11"/>
        <rFont val="ＭＳ Ｐゴシック"/>
        <family val="3"/>
      </rPr>
      <t>（ポイント）</t>
    </r>
  </si>
  <si>
    <r>
      <t>（０～ 歳）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年　少　人　口</t>
    </r>
  </si>
  <si>
    <r>
      <t>（ ～ 歳）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生産年齢人口</t>
    </r>
  </si>
  <si>
    <r>
      <t>（ 歳以上）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老　年　人　口</t>
    </r>
  </si>
  <si>
    <t xml:space="preserve"> うち
  歳以上</t>
  </si>
  <si>
    <t>　うち
　 歳以上</t>
  </si>
  <si>
    <t>２９年</t>
  </si>
  <si>
    <t>※ 構成比は人口総数から年齢不詳を除いて算出。</t>
  </si>
  <si>
    <t>※ 年齢不詳は人口総数には含まれるが、年少人口、生産年齢人口、老年人口には含まれていない。</t>
  </si>
  <si>
    <t>世帯数</t>
  </si>
  <si>
    <t>うち外国人</t>
  </si>
  <si>
    <t>男</t>
  </si>
  <si>
    <t>女</t>
  </si>
  <si>
    <t>総数</t>
  </si>
  <si>
    <t>※ 大正９年から平成27年までは国勢調査人口、平成28・29・30年は平成27年国勢調査基準の10月1日現在推計人口。</t>
  </si>
  <si>
    <t>３０年</t>
  </si>
  <si>
    <t>－</t>
  </si>
  <si>
    <t>－</t>
  </si>
  <si>
    <t>令和</t>
  </si>
  <si>
    <t>元年</t>
  </si>
  <si>
    <t>※外国人は国籍不詳を含む。。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</si>
</sst>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0_);[Red]\(0\)"/>
    <numFmt numFmtId="180" formatCode="0.0_ "/>
    <numFmt numFmtId="181" formatCode="0_ "/>
    <numFmt numFmtId="182" formatCode="#,##0_);\(#,##0\)"/>
    <numFmt numFmtId="183" formatCode="0.000000000000000_ "/>
    <numFmt numFmtId="184" formatCode="0.0000000000000000_ "/>
    <numFmt numFmtId="185" formatCode="0.00000000000000000_ "/>
    <numFmt numFmtId="186" formatCode="0.000000000000000000_ "/>
    <numFmt numFmtId="187" formatCode="0.0000000000000000000_ "/>
    <numFmt numFmtId="188" formatCode="0.00000000000000000000_ "/>
    <numFmt numFmtId="189" formatCode="0.000000000000000000000_ "/>
    <numFmt numFmtId="190" formatCode="0.0000000000000000000000_ "/>
    <numFmt numFmtId="191" formatCode="0.00000000000000000000000_ "/>
    <numFmt numFmtId="192" formatCode="0.000000000000000000000000_ "/>
    <numFmt numFmtId="193" formatCode="0.0000000000000000000000000_ "/>
    <numFmt numFmtId="194" formatCode="0.00000000000000000000000000_ "/>
    <numFmt numFmtId="195" formatCode="0.000000000000000000000000000_ "/>
    <numFmt numFmtId="196" formatCode="0.0000000000000000000000000000_ "/>
    <numFmt numFmtId="197" formatCode="0.00000000000000000000000000000_ "/>
    <numFmt numFmtId="198" formatCode="0.000000000000000000000000000000_ "/>
    <numFmt numFmtId="199" formatCode="0.0000000000000000000000000000000_ "/>
    <numFmt numFmtId="200" formatCode="0.00000000000000000000000000000000_ "/>
    <numFmt numFmtId="201" formatCode="0.000000000000000000000000000000000_ "/>
    <numFmt numFmtId="202" formatCode="0.0000000000000000000000000000000000_ "/>
    <numFmt numFmtId="203" formatCode="0.00000000000000000000000000000000000_ "/>
    <numFmt numFmtId="204" formatCode="0.00000000000000_ "/>
    <numFmt numFmtId="205" formatCode="0.0000000000000_ "/>
    <numFmt numFmtId="206" formatCode="0.000000000000_ "/>
    <numFmt numFmtId="207" formatCode="0.00000000000_ "/>
    <numFmt numFmtId="208" formatCode="0.0000000000_ "/>
    <numFmt numFmtId="209" formatCode="0.000000000_ "/>
    <numFmt numFmtId="210" formatCode="0.00000000_ "/>
    <numFmt numFmtId="211" formatCode="0.0000000_ "/>
    <numFmt numFmtId="212" formatCode="0.000000_ "/>
    <numFmt numFmtId="213" formatCode="0.00000_ "/>
    <numFmt numFmtId="214" formatCode="0.0000_ "/>
    <numFmt numFmtId="215" formatCode="0.000_ "/>
    <numFmt numFmtId="216" formatCode="0.00_ "/>
    <numFmt numFmtId="217" formatCode="0.0000"/>
    <numFmt numFmtId="218" formatCode="0.000"/>
    <numFmt numFmtId="219" formatCode="[&lt;=999]000;[&lt;=9999]000\-00;000\-0000"/>
    <numFmt numFmtId="220" formatCode="#,##0_);[Red]\(#,##0\)"/>
    <numFmt numFmtId="221" formatCode="&quot;¥&quot;#,##0_);[Red]\(&quot;¥&quot;#,##0\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NumberFormat="1" applyAlignment="1" applyProtection="1">
      <alignment horizontal="center" vertical="center"/>
      <protection locked="0"/>
    </xf>
    <xf numFmtId="0" fontId="4" fillId="0" borderId="0" xfId="60" applyFont="1" applyAlignment="1">
      <alignment horizontal="left"/>
      <protection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0" fontId="5" fillId="0" borderId="0" xfId="0" applyFont="1" applyBorder="1" applyAlignment="1">
      <alignment vertical="center"/>
    </xf>
    <xf numFmtId="0" fontId="1" fillId="0" borderId="11" xfId="0" applyFont="1" applyBorder="1" applyAlignment="1" applyProtection="1">
      <alignment horizontal="right" vertical="center"/>
      <protection/>
    </xf>
    <xf numFmtId="176" fontId="1" fillId="0" borderId="12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37" fontId="1" fillId="0" borderId="13" xfId="0" applyNumberFormat="1" applyFont="1" applyBorder="1" applyAlignment="1" applyProtection="1">
      <alignment vertical="center"/>
      <protection/>
    </xf>
    <xf numFmtId="37" fontId="1" fillId="0" borderId="13" xfId="0" applyNumberFormat="1" applyFont="1" applyFill="1" applyBorder="1" applyAlignment="1" applyProtection="1">
      <alignment vertical="center"/>
      <protection/>
    </xf>
    <xf numFmtId="37" fontId="1" fillId="33" borderId="13" xfId="0" applyNumberFormat="1" applyFont="1" applyFill="1" applyBorder="1" applyAlignment="1" applyProtection="1">
      <alignment vertical="center"/>
      <protection/>
    </xf>
    <xf numFmtId="37" fontId="1" fillId="0" borderId="15" xfId="0" applyNumberFormat="1" applyFont="1" applyBorder="1" applyAlignment="1" applyProtection="1">
      <alignment vertical="center"/>
      <protection/>
    </xf>
    <xf numFmtId="37" fontId="1" fillId="0" borderId="15" xfId="0" applyNumberFormat="1" applyFont="1" applyFill="1" applyBorder="1" applyAlignment="1" applyProtection="1">
      <alignment vertical="center"/>
      <protection/>
    </xf>
    <xf numFmtId="37" fontId="1" fillId="33" borderId="15" xfId="0" applyNumberFormat="1" applyFont="1" applyFill="1" applyBorder="1" applyAlignment="1" applyProtection="1">
      <alignment vertical="center"/>
      <protection/>
    </xf>
    <xf numFmtId="37" fontId="1" fillId="0" borderId="16" xfId="0" applyNumberFormat="1" applyFont="1" applyBorder="1" applyAlignment="1" applyProtection="1">
      <alignment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37" fontId="1" fillId="0" borderId="17" xfId="0" applyNumberFormat="1" applyFont="1" applyFill="1" applyBorder="1" applyAlignment="1" applyProtection="1">
      <alignment vertical="center"/>
      <protection/>
    </xf>
    <xf numFmtId="37" fontId="1" fillId="33" borderId="17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176" fontId="1" fillId="0" borderId="18" xfId="0" applyNumberFormat="1" applyFont="1" applyBorder="1" applyAlignment="1" applyProtection="1">
      <alignment vertical="center"/>
      <protection/>
    </xf>
    <xf numFmtId="176" fontId="1" fillId="0" borderId="19" xfId="0" applyNumberFormat="1" applyFont="1" applyBorder="1" applyAlignment="1" applyProtection="1">
      <alignment vertical="center"/>
      <protection/>
    </xf>
    <xf numFmtId="176" fontId="1" fillId="0" borderId="19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37" fontId="1" fillId="0" borderId="0" xfId="0" applyNumberFormat="1" applyFont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34" borderId="0" xfId="0" applyNumberFormat="1" applyFont="1" applyFill="1" applyBorder="1" applyAlignment="1" applyProtection="1">
      <alignment vertical="center"/>
      <protection/>
    </xf>
    <xf numFmtId="176" fontId="1" fillId="34" borderId="15" xfId="0" applyNumberFormat="1" applyFont="1" applyFill="1" applyBorder="1" applyAlignment="1" applyProtection="1">
      <alignment vertical="center"/>
      <protection/>
    </xf>
    <xf numFmtId="176" fontId="1" fillId="34" borderId="12" xfId="0" applyNumberFormat="1" applyFont="1" applyFill="1" applyBorder="1" applyAlignment="1" applyProtection="1">
      <alignment vertical="center"/>
      <protection/>
    </xf>
    <xf numFmtId="176" fontId="1" fillId="34" borderId="19" xfId="0" applyNumberFormat="1" applyFont="1" applyFill="1" applyBorder="1" applyAlignment="1" applyProtection="1">
      <alignment vertical="center"/>
      <protection/>
    </xf>
    <xf numFmtId="37" fontId="1" fillId="0" borderId="21" xfId="0" applyNumberFormat="1" applyFont="1" applyFill="1" applyBorder="1" applyAlignment="1" applyProtection="1">
      <alignment vertical="center"/>
      <protection/>
    </xf>
    <xf numFmtId="37" fontId="1" fillId="0" borderId="22" xfId="0" applyNumberFormat="1" applyFont="1" applyFill="1" applyBorder="1" applyAlignment="1" applyProtection="1">
      <alignment vertical="center"/>
      <protection/>
    </xf>
    <xf numFmtId="37" fontId="1" fillId="0" borderId="23" xfId="0" applyNumberFormat="1" applyFont="1" applyFill="1" applyBorder="1" applyAlignment="1" applyProtection="1">
      <alignment vertical="center"/>
      <protection/>
    </xf>
    <xf numFmtId="180" fontId="1" fillId="0" borderId="20" xfId="0" applyNumberFormat="1" applyFont="1" applyFill="1" applyBorder="1" applyAlignment="1" applyProtection="1">
      <alignment vertical="center"/>
      <protection/>
    </xf>
    <xf numFmtId="180" fontId="1" fillId="0" borderId="22" xfId="0" applyNumberFormat="1" applyFont="1" applyFill="1" applyBorder="1" applyAlignment="1" applyProtection="1">
      <alignment vertical="center"/>
      <protection/>
    </xf>
    <xf numFmtId="180" fontId="1" fillId="0" borderId="24" xfId="0" applyNumberFormat="1" applyFont="1" applyFill="1" applyBorder="1" applyAlignment="1" applyProtection="1">
      <alignment vertical="center"/>
      <protection/>
    </xf>
    <xf numFmtId="38" fontId="1" fillId="0" borderId="25" xfId="48" applyFont="1" applyBorder="1" applyAlignment="1" applyProtection="1">
      <alignment vertical="center"/>
      <protection/>
    </xf>
    <xf numFmtId="38" fontId="1" fillId="0" borderId="25" xfId="48" applyFont="1" applyFill="1" applyBorder="1" applyAlignment="1" applyProtection="1">
      <alignment vertical="center"/>
      <protection/>
    </xf>
    <xf numFmtId="38" fontId="1" fillId="33" borderId="25" xfId="48" applyFont="1" applyFill="1" applyBorder="1" applyAlignment="1" applyProtection="1">
      <alignment vertical="center"/>
      <protection/>
    </xf>
    <xf numFmtId="37" fontId="1" fillId="0" borderId="26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 textRotation="255" wrapText="1"/>
      <protection/>
    </xf>
    <xf numFmtId="37" fontId="1" fillId="33" borderId="0" xfId="0" applyNumberFormat="1" applyFont="1" applyFill="1" applyBorder="1" applyAlignment="1" applyProtection="1">
      <alignment vertical="center"/>
      <protection/>
    </xf>
    <xf numFmtId="37" fontId="1" fillId="0" borderId="20" xfId="0" applyNumberFormat="1" applyFont="1" applyFill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>
      <alignment vertical="center" textRotation="255"/>
    </xf>
    <xf numFmtId="0" fontId="0" fillId="0" borderId="30" xfId="0" applyFont="1" applyBorder="1" applyAlignment="1">
      <alignment vertical="center" textRotation="255"/>
    </xf>
    <xf numFmtId="0" fontId="5" fillId="0" borderId="31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5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top" textRotation="255" wrapText="1"/>
      <protection/>
    </xf>
    <xf numFmtId="0" fontId="10" fillId="0" borderId="10" xfId="0" applyFont="1" applyBorder="1" applyAlignment="1">
      <alignment horizontal="center" vertical="top" textRotation="255" wrapText="1"/>
    </xf>
    <xf numFmtId="0" fontId="0" fillId="0" borderId="35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 horizontal="center" vertical="top" textRotation="255" wrapText="1"/>
      <protection/>
    </xf>
    <xf numFmtId="0" fontId="10" fillId="0" borderId="36" xfId="0" applyFont="1" applyBorder="1" applyAlignment="1">
      <alignment horizontal="center" vertical="top" textRotation="255" wrapText="1"/>
    </xf>
    <xf numFmtId="0" fontId="0" fillId="0" borderId="15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 vertical="center"/>
      <protection/>
    </xf>
    <xf numFmtId="0" fontId="0" fillId="0" borderId="39" xfId="0" applyBorder="1" applyAlignment="1">
      <alignment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41" xfId="0" applyFont="1" applyBorder="1" applyAlignment="1" applyProtection="1">
      <alignment horizontal="centerContinuous" vertical="center"/>
      <protection/>
    </xf>
    <xf numFmtId="0" fontId="8" fillId="0" borderId="42" xfId="0" applyFont="1" applyBorder="1" applyAlignment="1" applyProtection="1">
      <alignment horizontal="center" vertical="center" textRotation="255" wrapText="1"/>
      <protection/>
    </xf>
    <xf numFmtId="176" fontId="1" fillId="0" borderId="43" xfId="0" applyNumberFormat="1" applyFont="1" applyBorder="1" applyAlignment="1" applyProtection="1">
      <alignment vertical="center"/>
      <protection/>
    </xf>
    <xf numFmtId="176" fontId="1" fillId="0" borderId="35" xfId="0" applyNumberFormat="1" applyFont="1" applyBorder="1" applyAlignment="1" applyProtection="1">
      <alignment vertical="center"/>
      <protection/>
    </xf>
    <xf numFmtId="176" fontId="1" fillId="0" borderId="43" xfId="0" applyNumberFormat="1" applyFont="1" applyFill="1" applyBorder="1" applyAlignment="1" applyProtection="1">
      <alignment vertical="center"/>
      <protection/>
    </xf>
    <xf numFmtId="176" fontId="1" fillId="0" borderId="35" xfId="0" applyNumberFormat="1" applyFont="1" applyFill="1" applyBorder="1" applyAlignment="1" applyProtection="1">
      <alignment vertical="center"/>
      <protection/>
    </xf>
    <xf numFmtId="176" fontId="1" fillId="34" borderId="43" xfId="0" applyNumberFormat="1" applyFont="1" applyFill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horizontal="centerContinuous" vertical="center"/>
      <protection/>
    </xf>
    <xf numFmtId="0" fontId="3" fillId="0" borderId="45" xfId="0" applyFont="1" applyBorder="1" applyAlignment="1" applyProtection="1">
      <alignment horizontal="centerContinuous" vertical="center"/>
      <protection/>
    </xf>
    <xf numFmtId="180" fontId="1" fillId="0" borderId="46" xfId="0" applyNumberFormat="1" applyFont="1" applyFill="1" applyBorder="1" applyAlignment="1" applyProtection="1">
      <alignment vertical="center"/>
      <protection/>
    </xf>
    <xf numFmtId="180" fontId="1" fillId="0" borderId="23" xfId="0" applyNumberFormat="1" applyFont="1" applyFill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horizontal="centerContinuous"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38" fontId="1" fillId="0" borderId="15" xfId="48" applyFont="1" applyFill="1" applyBorder="1" applyAlignment="1" applyProtection="1">
      <alignment vertical="center"/>
      <protection/>
    </xf>
    <xf numFmtId="38" fontId="1" fillId="0" borderId="34" xfId="48" applyFont="1" applyFill="1" applyBorder="1" applyAlignment="1" applyProtection="1">
      <alignment vertical="center"/>
      <protection/>
    </xf>
    <xf numFmtId="38" fontId="1" fillId="34" borderId="0" xfId="48" applyFont="1" applyFill="1" applyBorder="1" applyAlignment="1" applyProtection="1">
      <alignment vertical="center"/>
      <protection/>
    </xf>
    <xf numFmtId="38" fontId="1" fillId="34" borderId="15" xfId="48" applyFont="1" applyFill="1" applyBorder="1" applyAlignment="1" applyProtection="1">
      <alignment vertical="center"/>
      <protection/>
    </xf>
    <xf numFmtId="38" fontId="1" fillId="34" borderId="34" xfId="48" applyFont="1" applyFill="1" applyBorder="1" applyAlignment="1" applyProtection="1">
      <alignment vertical="center"/>
      <protection/>
    </xf>
    <xf numFmtId="38" fontId="1" fillId="0" borderId="22" xfId="48" applyFont="1" applyFill="1" applyBorder="1" applyAlignment="1" applyProtection="1">
      <alignment vertical="center"/>
      <protection/>
    </xf>
    <xf numFmtId="38" fontId="1" fillId="0" borderId="48" xfId="48" applyFont="1" applyFill="1" applyBorder="1" applyAlignment="1" applyProtection="1">
      <alignment vertical="center"/>
      <protection/>
    </xf>
    <xf numFmtId="176" fontId="1" fillId="0" borderId="43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176" fontId="1" fillId="0" borderId="19" xfId="0" applyNumberFormat="1" applyFont="1" applyFill="1" applyBorder="1" applyAlignment="1" applyProtection="1">
      <alignment vertical="center"/>
      <protection/>
    </xf>
    <xf numFmtId="176" fontId="1" fillId="0" borderId="35" xfId="0" applyNumberFormat="1" applyFont="1" applyFill="1" applyBorder="1" applyAlignment="1" applyProtection="1">
      <alignment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38" fontId="1" fillId="0" borderId="15" xfId="48" applyFont="1" applyFill="1" applyBorder="1" applyAlignment="1" applyProtection="1">
      <alignment vertical="center"/>
      <protection/>
    </xf>
    <xf numFmtId="38" fontId="1" fillId="0" borderId="34" xfId="48" applyFont="1" applyFill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8" fontId="1" fillId="0" borderId="15" xfId="0" applyNumberFormat="1" applyFont="1" applyBorder="1" applyAlignment="1" applyProtection="1">
      <alignment vertical="center"/>
      <protection/>
    </xf>
    <xf numFmtId="38" fontId="1" fillId="0" borderId="0" xfId="0" applyNumberFormat="1" applyFont="1" applyBorder="1" applyAlignment="1" applyProtection="1">
      <alignment vertical="center"/>
      <protection/>
    </xf>
    <xf numFmtId="38" fontId="1" fillId="0" borderId="40" xfId="0" applyNumberFormat="1" applyFont="1" applyBorder="1" applyAlignment="1" applyProtection="1">
      <alignment vertical="center"/>
      <protection/>
    </xf>
    <xf numFmtId="38" fontId="1" fillId="0" borderId="34" xfId="0" applyNumberFormat="1" applyFont="1" applyBorder="1" applyAlignment="1" applyProtection="1">
      <alignment vertical="center"/>
      <protection/>
    </xf>
    <xf numFmtId="38" fontId="1" fillId="0" borderId="40" xfId="0" applyNumberFormat="1" applyFont="1" applyBorder="1" applyAlignment="1" applyProtection="1">
      <alignment horizontal="center" vertical="center"/>
      <protection/>
    </xf>
    <xf numFmtId="38" fontId="1" fillId="0" borderId="34" xfId="0" applyNumberFormat="1" applyFont="1" applyBorder="1" applyAlignment="1" applyProtection="1">
      <alignment horizontal="center" vertical="center"/>
      <protection/>
    </xf>
    <xf numFmtId="38" fontId="1" fillId="0" borderId="15" xfId="0" applyNumberFormat="1" applyFont="1" applyBorder="1" applyAlignment="1" applyProtection="1">
      <alignment horizontal="center" vertical="center"/>
      <protection/>
    </xf>
    <xf numFmtId="38" fontId="1" fillId="0" borderId="15" xfId="0" applyNumberFormat="1" applyFont="1" applyBorder="1" applyAlignment="1" applyProtection="1">
      <alignment horizontal="center" vertical="center"/>
      <protection/>
    </xf>
    <xf numFmtId="38" fontId="1" fillId="0" borderId="50" xfId="0" applyNumberFormat="1" applyFont="1" applyBorder="1" applyAlignment="1" applyProtection="1">
      <alignment horizontal="center" vertical="center"/>
      <protection/>
    </xf>
    <xf numFmtId="0" fontId="1" fillId="33" borderId="13" xfId="0" applyFont="1" applyFill="1" applyBorder="1" applyAlignment="1">
      <alignment horizontal="center" vertical="center"/>
    </xf>
    <xf numFmtId="176" fontId="1" fillId="0" borderId="51" xfId="0" applyNumberFormat="1" applyFont="1" applyFill="1" applyBorder="1" applyAlignment="1" applyProtection="1">
      <alignment vertical="center"/>
      <protection/>
    </xf>
    <xf numFmtId="176" fontId="1" fillId="34" borderId="51" xfId="0" applyNumberFormat="1" applyFont="1" applyFill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center" vertical="center" textRotation="255" wrapText="1"/>
      <protection/>
    </xf>
    <xf numFmtId="0" fontId="7" fillId="0" borderId="15" xfId="0" applyFont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3" fillId="0" borderId="52" xfId="0" applyFont="1" applyBorder="1" applyAlignment="1" applyProtection="1">
      <alignment horizontal="center" vertical="center" textRotation="255" wrapText="1"/>
      <protection/>
    </xf>
    <xf numFmtId="0" fontId="3" fillId="0" borderId="12" xfId="0" applyFont="1" applyBorder="1" applyAlignment="1" applyProtection="1">
      <alignment horizontal="center" vertical="center" textRotation="255" wrapText="1"/>
      <protection/>
    </xf>
    <xf numFmtId="0" fontId="3" fillId="0" borderId="53" xfId="0" applyFont="1" applyBorder="1" applyAlignment="1" applyProtection="1">
      <alignment horizontal="center" vertical="center" textRotation="255" wrapText="1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textRotation="255" wrapText="1"/>
      <protection/>
    </xf>
    <xf numFmtId="0" fontId="3" fillId="0" borderId="19" xfId="0" applyFont="1" applyBorder="1" applyAlignment="1" applyProtection="1">
      <alignment horizontal="center" vertical="center" textRotation="255" wrapText="1"/>
      <protection/>
    </xf>
    <xf numFmtId="0" fontId="3" fillId="0" borderId="54" xfId="0" applyFont="1" applyBorder="1" applyAlignment="1" applyProtection="1">
      <alignment horizontal="center" vertical="center" textRotation="255" wrapText="1"/>
      <protection/>
    </xf>
    <xf numFmtId="0" fontId="8" fillId="0" borderId="0" xfId="0" applyFont="1" applyBorder="1" applyAlignment="1" applyProtection="1">
      <alignment horizontal="center" vertical="center" textRotation="255" wrapText="1"/>
      <protection/>
    </xf>
    <xf numFmtId="0" fontId="1" fillId="0" borderId="0" xfId="0" applyFont="1" applyBorder="1" applyAlignment="1" applyProtection="1">
      <alignment horizontal="center" vertical="center" textRotation="255" wrapText="1"/>
      <protection/>
    </xf>
    <xf numFmtId="0" fontId="0" fillId="0" borderId="10" xfId="0" applyBorder="1" applyAlignment="1">
      <alignment horizontal="center" vertical="center" textRotation="255" wrapText="1"/>
    </xf>
    <xf numFmtId="0" fontId="3" fillId="0" borderId="16" xfId="0" applyFont="1" applyBorder="1" applyAlignment="1" applyProtection="1">
      <alignment horizontal="center" vertical="center" textRotation="255" wrapText="1"/>
      <protection/>
    </xf>
    <xf numFmtId="0" fontId="3" fillId="0" borderId="17" xfId="0" applyFont="1" applyBorder="1" applyAlignment="1" applyProtection="1">
      <alignment horizontal="center" vertical="center" textRotation="255" wrapText="1"/>
      <protection/>
    </xf>
    <xf numFmtId="0" fontId="3" fillId="0" borderId="55" xfId="0" applyFont="1" applyBorder="1" applyAlignment="1" applyProtection="1">
      <alignment horizontal="center" vertical="center" textRotation="255" wrapText="1"/>
      <protection/>
    </xf>
    <xf numFmtId="0" fontId="3" fillId="0" borderId="40" xfId="0" applyFont="1" applyBorder="1" applyAlignment="1" applyProtection="1">
      <alignment horizontal="center" vertical="center" textRotation="255" wrapText="1"/>
      <protection/>
    </xf>
    <xf numFmtId="0" fontId="3" fillId="0" borderId="15" xfId="0" applyFont="1" applyBorder="1" applyAlignment="1" applyProtection="1">
      <alignment horizontal="center" vertical="center" textRotation="255" wrapText="1"/>
      <protection/>
    </xf>
    <xf numFmtId="0" fontId="3" fillId="0" borderId="37" xfId="0" applyFont="1" applyBorder="1" applyAlignment="1" applyProtection="1">
      <alignment horizontal="center" vertical="center" textRotation="255" wrapText="1"/>
      <protection/>
    </xf>
    <xf numFmtId="0" fontId="3" fillId="0" borderId="29" xfId="0" applyFont="1" applyBorder="1" applyAlignment="1" applyProtection="1">
      <alignment horizontal="center" vertical="center" textRotation="255"/>
      <protection/>
    </xf>
    <xf numFmtId="0" fontId="7" fillId="0" borderId="15" xfId="0" applyFont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 wrapText="1"/>
    </xf>
    <xf numFmtId="0" fontId="3" fillId="0" borderId="56" xfId="0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/>
    </xf>
    <xf numFmtId="0" fontId="0" fillId="0" borderId="57" xfId="0" applyBorder="1" applyAlignment="1">
      <alignment horizontal="center"/>
    </xf>
    <xf numFmtId="0" fontId="9" fillId="0" borderId="58" xfId="0" applyFont="1" applyBorder="1" applyAlignment="1" applyProtection="1">
      <alignment horizontal="center" vertical="top" textRotation="255" wrapText="1"/>
      <protection/>
    </xf>
    <xf numFmtId="0" fontId="10" fillId="0" borderId="53" xfId="0" applyFont="1" applyBorder="1" applyAlignment="1">
      <alignment vertical="top"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textRotation="255" wrapText="1"/>
      <protection/>
    </xf>
    <xf numFmtId="0" fontId="3" fillId="0" borderId="43" xfId="0" applyFont="1" applyBorder="1" applyAlignment="1" applyProtection="1">
      <alignment horizontal="center" vertical="center" textRotation="255" wrapText="1"/>
      <protection/>
    </xf>
    <xf numFmtId="0" fontId="3" fillId="0" borderId="59" xfId="0" applyFont="1" applyBorder="1" applyAlignment="1" applyProtection="1">
      <alignment horizontal="center" vertical="center" textRotation="255" wrapText="1"/>
      <protection/>
    </xf>
    <xf numFmtId="0" fontId="3" fillId="0" borderId="11" xfId="0" applyFont="1" applyBorder="1" applyAlignment="1" applyProtection="1">
      <alignment horizontal="center" vertical="center" textRotation="255" wrapText="1"/>
      <protection/>
    </xf>
    <xf numFmtId="0" fontId="3" fillId="0" borderId="0" xfId="0" applyFont="1" applyBorder="1" applyAlignment="1" applyProtection="1">
      <alignment horizontal="center" vertical="center" textRotation="255" wrapText="1"/>
      <protection/>
    </xf>
    <xf numFmtId="0" fontId="3" fillId="0" borderId="10" xfId="0" applyFont="1" applyBorder="1" applyAlignment="1" applyProtection="1">
      <alignment horizontal="center" vertical="center" textRotation="255" wrapText="1"/>
      <protection/>
    </xf>
    <xf numFmtId="0" fontId="3" fillId="0" borderId="60" xfId="0" applyFont="1" applyBorder="1" applyAlignment="1" applyProtection="1">
      <alignment horizontal="center" vertical="center" textRotation="255"/>
      <protection/>
    </xf>
    <xf numFmtId="0" fontId="3" fillId="0" borderId="34" xfId="0" applyFont="1" applyBorder="1" applyAlignment="1" applyProtection="1">
      <alignment horizontal="center" vertical="center" textRotation="255"/>
      <protection/>
    </xf>
    <xf numFmtId="0" fontId="3" fillId="0" borderId="25" xfId="0" applyFont="1" applyBorder="1" applyAlignment="1" applyProtection="1">
      <alignment horizontal="center" vertical="center" textRotation="255"/>
      <protection/>
    </xf>
    <xf numFmtId="0" fontId="3" fillId="0" borderId="61" xfId="0" applyFont="1" applyBorder="1" applyAlignment="1" applyProtection="1">
      <alignment horizontal="center" vertical="center" textRotation="255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0" fillId="0" borderId="6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top" textRotation="255" wrapText="1"/>
    </xf>
    <xf numFmtId="0" fontId="9" fillId="0" borderId="67" xfId="0" applyFont="1" applyBorder="1" applyAlignment="1" applyProtection="1">
      <alignment horizontal="center" vertical="top" textRotation="255" wrapText="1"/>
      <protection/>
    </xf>
    <xf numFmtId="0" fontId="10" fillId="0" borderId="68" xfId="0" applyFont="1" applyBorder="1" applyAlignment="1">
      <alignment horizontal="center"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7</xdr:row>
      <xdr:rowOff>266700</xdr:rowOff>
    </xdr:from>
    <xdr:to>
      <xdr:col>4</xdr:col>
      <xdr:colOff>676275</xdr:colOff>
      <xdr:row>7</xdr:row>
      <xdr:rowOff>571500</xdr:rowOff>
    </xdr:to>
    <xdr:sp>
      <xdr:nvSpPr>
        <xdr:cNvPr id="1" name="正方形/長方形 1"/>
        <xdr:cNvSpPr>
          <a:spLocks/>
        </xdr:cNvSpPr>
      </xdr:nvSpPr>
      <xdr:spPr>
        <a:xfrm>
          <a:off x="2200275" y="2686050"/>
          <a:ext cx="3810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295275</xdr:colOff>
      <xdr:row>6</xdr:row>
      <xdr:rowOff>609600</xdr:rowOff>
    </xdr:from>
    <xdr:to>
      <xdr:col>5</xdr:col>
      <xdr:colOff>676275</xdr:colOff>
      <xdr:row>7</xdr:row>
      <xdr:rowOff>257175</xdr:rowOff>
    </xdr:to>
    <xdr:sp>
      <xdr:nvSpPr>
        <xdr:cNvPr id="2" name="正方形/長方形 2"/>
        <xdr:cNvSpPr>
          <a:spLocks/>
        </xdr:cNvSpPr>
      </xdr:nvSpPr>
      <xdr:spPr>
        <a:xfrm>
          <a:off x="2971800" y="2371725"/>
          <a:ext cx="3810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323850</xdr:colOff>
      <xdr:row>7</xdr:row>
      <xdr:rowOff>276225</xdr:rowOff>
    </xdr:from>
    <xdr:to>
      <xdr:col>5</xdr:col>
      <xdr:colOff>695325</xdr:colOff>
      <xdr:row>7</xdr:row>
      <xdr:rowOff>581025</xdr:rowOff>
    </xdr:to>
    <xdr:sp>
      <xdr:nvSpPr>
        <xdr:cNvPr id="3" name="正方形/長方形 3"/>
        <xdr:cNvSpPr>
          <a:spLocks/>
        </xdr:cNvSpPr>
      </xdr:nvSpPr>
      <xdr:spPr>
        <a:xfrm>
          <a:off x="3000375" y="2695575"/>
          <a:ext cx="3810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64</a:t>
          </a:r>
        </a:p>
      </xdr:txBody>
    </xdr:sp>
    <xdr:clientData/>
  </xdr:twoCellAnchor>
  <xdr:twoCellAnchor>
    <xdr:from>
      <xdr:col>6</xdr:col>
      <xdr:colOff>323850</xdr:colOff>
      <xdr:row>6</xdr:row>
      <xdr:rowOff>647700</xdr:rowOff>
    </xdr:from>
    <xdr:to>
      <xdr:col>6</xdr:col>
      <xdr:colOff>695325</xdr:colOff>
      <xdr:row>7</xdr:row>
      <xdr:rowOff>342900</xdr:rowOff>
    </xdr:to>
    <xdr:sp>
      <xdr:nvSpPr>
        <xdr:cNvPr id="4" name="正方形/長方形 4"/>
        <xdr:cNvSpPr>
          <a:spLocks/>
        </xdr:cNvSpPr>
      </xdr:nvSpPr>
      <xdr:spPr>
        <a:xfrm>
          <a:off x="3771900" y="2409825"/>
          <a:ext cx="381000" cy="35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65</a:t>
          </a:r>
        </a:p>
      </xdr:txBody>
    </xdr:sp>
    <xdr:clientData/>
  </xdr:twoCellAnchor>
  <xdr:twoCellAnchor>
    <xdr:from>
      <xdr:col>7</xdr:col>
      <xdr:colOff>95250</xdr:colOff>
      <xdr:row>7</xdr:row>
      <xdr:rowOff>123825</xdr:rowOff>
    </xdr:from>
    <xdr:to>
      <xdr:col>7</xdr:col>
      <xdr:colOff>476250</xdr:colOff>
      <xdr:row>7</xdr:row>
      <xdr:rowOff>485775</xdr:rowOff>
    </xdr:to>
    <xdr:sp>
      <xdr:nvSpPr>
        <xdr:cNvPr id="5" name="正方形/長方形 7"/>
        <xdr:cNvSpPr>
          <a:spLocks/>
        </xdr:cNvSpPr>
      </xdr:nvSpPr>
      <xdr:spPr>
        <a:xfrm>
          <a:off x="4314825" y="2543175"/>
          <a:ext cx="38100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10</xdr:col>
      <xdr:colOff>428625</xdr:colOff>
      <xdr:row>7</xdr:row>
      <xdr:rowOff>133350</xdr:rowOff>
    </xdr:from>
    <xdr:to>
      <xdr:col>11</xdr:col>
      <xdr:colOff>438150</xdr:colOff>
      <xdr:row>7</xdr:row>
      <xdr:rowOff>495300</xdr:rowOff>
    </xdr:to>
    <xdr:sp>
      <xdr:nvSpPr>
        <xdr:cNvPr id="6" name="正方形/長方形 8"/>
        <xdr:cNvSpPr>
          <a:spLocks/>
        </xdr:cNvSpPr>
      </xdr:nvSpPr>
      <xdr:spPr>
        <a:xfrm>
          <a:off x="6324600" y="2552700"/>
          <a:ext cx="485775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15</xdr:col>
      <xdr:colOff>523875</xdr:colOff>
      <xdr:row>7</xdr:row>
      <xdr:rowOff>114300</xdr:rowOff>
    </xdr:from>
    <xdr:to>
      <xdr:col>16</xdr:col>
      <xdr:colOff>371475</xdr:colOff>
      <xdr:row>7</xdr:row>
      <xdr:rowOff>466725</xdr:rowOff>
    </xdr:to>
    <xdr:sp>
      <xdr:nvSpPr>
        <xdr:cNvPr id="7" name="正方形/長方形 9"/>
        <xdr:cNvSpPr>
          <a:spLocks/>
        </xdr:cNvSpPr>
      </xdr:nvSpPr>
      <xdr:spPr>
        <a:xfrm>
          <a:off x="8972550" y="2533650"/>
          <a:ext cx="381000" cy="35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tabSelected="1" defaultGridColor="0" view="pageBreakPreview" zoomScaleSheetLayoutView="100" zoomScalePageLayoutView="0" colorId="22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Z37" sqref="Z37"/>
    </sheetView>
  </sheetViews>
  <sheetFormatPr defaultColWidth="10.59765625" defaultRowHeight="15"/>
  <cols>
    <col min="1" max="1" width="5" style="15" customWidth="1"/>
    <col min="2" max="2" width="5.5" style="16" customWidth="1"/>
    <col min="3" max="3" width="1.390625" style="0" customWidth="1"/>
    <col min="4" max="7" width="8.09765625" style="0" customWidth="1"/>
    <col min="8" max="8" width="7.59765625" style="0" customWidth="1"/>
    <col min="9" max="12" width="5" style="0" customWidth="1"/>
    <col min="13" max="16" width="5.59765625" style="0" customWidth="1"/>
    <col min="17" max="17" width="5.8984375" style="0" customWidth="1"/>
    <col min="18" max="19" width="8.19921875" style="0" customWidth="1"/>
    <col min="20" max="22" width="6.69921875" style="0" customWidth="1"/>
    <col min="23" max="23" width="8.09765625" style="0" customWidth="1"/>
  </cols>
  <sheetData>
    <row r="1" spans="1:256" ht="19.5" customHeight="1">
      <c r="A1" s="22" t="s">
        <v>23</v>
      </c>
      <c r="C1" s="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2"/>
      <c r="W1" s="8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9.5" customHeight="1">
      <c r="A2" s="22"/>
      <c r="C2" s="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2"/>
      <c r="U2" s="2"/>
      <c r="V2" s="2"/>
      <c r="W2" s="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9.5" customHeight="1" thickBot="1">
      <c r="A3" s="22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  <c r="U3" s="2"/>
      <c r="V3" s="2"/>
      <c r="W3" s="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7.75" customHeight="1" thickBot="1">
      <c r="A4" s="84"/>
      <c r="B4" s="85"/>
      <c r="C4" s="86"/>
      <c r="D4" s="97"/>
      <c r="E4" s="172" t="s">
        <v>40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80"/>
      <c r="S4" s="80"/>
      <c r="T4" s="80"/>
      <c r="U4" s="80"/>
      <c r="V4" s="81"/>
      <c r="W4" s="179" t="s">
        <v>51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7" customHeight="1">
      <c r="A5" s="28"/>
      <c r="B5" s="9"/>
      <c r="C5" s="87"/>
      <c r="D5" s="8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96"/>
      <c r="T5" s="183"/>
      <c r="U5" s="183"/>
      <c r="V5" s="184"/>
      <c r="W5" s="180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5.5" customHeight="1">
      <c r="A6" s="28"/>
      <c r="B6" s="9"/>
      <c r="C6" s="9"/>
      <c r="D6" s="164" t="s">
        <v>0</v>
      </c>
      <c r="E6" s="98"/>
      <c r="F6" s="99"/>
      <c r="G6" s="100"/>
      <c r="H6" s="99"/>
      <c r="I6" s="111" t="s">
        <v>41</v>
      </c>
      <c r="J6" s="107"/>
      <c r="K6" s="108"/>
      <c r="L6" s="107"/>
      <c r="M6" s="167" t="s">
        <v>42</v>
      </c>
      <c r="N6" s="168"/>
      <c r="O6" s="168"/>
      <c r="P6" s="168"/>
      <c r="Q6" s="169"/>
      <c r="R6" s="187" t="s">
        <v>53</v>
      </c>
      <c r="S6" s="190" t="s">
        <v>54</v>
      </c>
      <c r="T6" s="167" t="s">
        <v>52</v>
      </c>
      <c r="U6" s="185"/>
      <c r="V6" s="186"/>
      <c r="W6" s="18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51.75" customHeight="1">
      <c r="A7" s="28"/>
      <c r="B7" s="9"/>
      <c r="C7" s="9"/>
      <c r="D7" s="164"/>
      <c r="E7" s="144" t="s">
        <v>43</v>
      </c>
      <c r="F7" s="144" t="s">
        <v>44</v>
      </c>
      <c r="G7" s="155" t="s">
        <v>45</v>
      </c>
      <c r="H7" s="101"/>
      <c r="I7" s="173" t="s">
        <v>30</v>
      </c>
      <c r="J7" s="161" t="s">
        <v>29</v>
      </c>
      <c r="K7" s="176" t="s">
        <v>31</v>
      </c>
      <c r="L7" s="77"/>
      <c r="M7" s="158" t="s">
        <v>32</v>
      </c>
      <c r="N7" s="152" t="s">
        <v>33</v>
      </c>
      <c r="O7" s="152" t="s">
        <v>34</v>
      </c>
      <c r="P7" s="147" t="s">
        <v>35</v>
      </c>
      <c r="Q7" s="91"/>
      <c r="R7" s="188"/>
      <c r="S7" s="191"/>
      <c r="T7" s="129" t="s">
        <v>55</v>
      </c>
      <c r="U7" s="130" t="s">
        <v>53</v>
      </c>
      <c r="V7" s="131" t="s">
        <v>54</v>
      </c>
      <c r="W7" s="18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51.75" customHeight="1">
      <c r="A8" s="28"/>
      <c r="B8" s="9"/>
      <c r="C8" s="9"/>
      <c r="D8" s="82"/>
      <c r="E8" s="145"/>
      <c r="F8" s="165"/>
      <c r="G8" s="156"/>
      <c r="H8" s="170" t="s">
        <v>46</v>
      </c>
      <c r="I8" s="174"/>
      <c r="J8" s="162"/>
      <c r="K8" s="177"/>
      <c r="L8" s="170" t="s">
        <v>47</v>
      </c>
      <c r="M8" s="159"/>
      <c r="N8" s="153"/>
      <c r="O8" s="153"/>
      <c r="P8" s="148"/>
      <c r="Q8" s="194" t="s">
        <v>47</v>
      </c>
      <c r="R8" s="188"/>
      <c r="S8" s="191"/>
      <c r="T8" s="94"/>
      <c r="U8" s="92"/>
      <c r="V8" s="89"/>
      <c r="W8" s="181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51.75" customHeight="1">
      <c r="A9" s="28"/>
      <c r="B9" s="10"/>
      <c r="C9" s="10"/>
      <c r="D9" s="83"/>
      <c r="E9" s="146"/>
      <c r="F9" s="166"/>
      <c r="G9" s="157"/>
      <c r="H9" s="171"/>
      <c r="I9" s="175"/>
      <c r="J9" s="163"/>
      <c r="K9" s="178"/>
      <c r="L9" s="193"/>
      <c r="M9" s="160"/>
      <c r="N9" s="154"/>
      <c r="O9" s="154"/>
      <c r="P9" s="149"/>
      <c r="Q9" s="195"/>
      <c r="R9" s="189"/>
      <c r="S9" s="192"/>
      <c r="T9" s="95"/>
      <c r="U9" s="93"/>
      <c r="V9" s="90"/>
      <c r="W9" s="18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" customHeight="1">
      <c r="A10" s="29" t="s">
        <v>24</v>
      </c>
      <c r="B10" s="23" t="s">
        <v>13</v>
      </c>
      <c r="C10" s="32"/>
      <c r="D10" s="38">
        <v>454675</v>
      </c>
      <c r="E10" s="41">
        <v>158675</v>
      </c>
      <c r="F10" s="41">
        <v>262362</v>
      </c>
      <c r="G10" s="44">
        <v>33638</v>
      </c>
      <c r="H10" s="57">
        <v>9904</v>
      </c>
      <c r="I10" s="102">
        <f aca="true" t="shared" si="0" ref="I10:I27">E10/D10*100</f>
        <v>34.89855391213504</v>
      </c>
      <c r="J10" s="48">
        <f aca="true" t="shared" si="1" ref="J10:J27">F10/D10*100</f>
        <v>57.70319458954199</v>
      </c>
      <c r="K10" s="36">
        <f aca="true" t="shared" si="2" ref="K10:K27">G10/D10*100</f>
        <v>7.398251498322978</v>
      </c>
      <c r="L10" s="24">
        <f aca="true" t="shared" si="3" ref="L10:L27">H10/D10*100</f>
        <v>2.1782591961291033</v>
      </c>
      <c r="M10" s="102">
        <f aca="true" t="shared" si="4" ref="M10:M27">E10/F10*100</f>
        <v>60.47941393951868</v>
      </c>
      <c r="N10" s="24">
        <f aca="true" t="shared" si="5" ref="N10:N27">G10/F10*100</f>
        <v>12.821216487143715</v>
      </c>
      <c r="O10" s="24">
        <f aca="true" t="shared" si="6" ref="O10:O27">(E10+G10)/F10*100</f>
        <v>73.3006304266624</v>
      </c>
      <c r="P10" s="50">
        <f aca="true" t="shared" si="7" ref="P10:P27">G10/E10*100</f>
        <v>21.19930675909879</v>
      </c>
      <c r="Q10" s="103">
        <f>H10/E10*100</f>
        <v>6.241688986922956</v>
      </c>
      <c r="R10" s="133">
        <v>222802</v>
      </c>
      <c r="S10" s="134">
        <v>231873</v>
      </c>
      <c r="T10" s="136" t="s">
        <v>59</v>
      </c>
      <c r="U10" s="136" t="s">
        <v>59</v>
      </c>
      <c r="V10" s="140" t="s">
        <v>59</v>
      </c>
      <c r="W10" s="73">
        <v>91499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30"/>
      <c r="B11" s="25" t="s">
        <v>14</v>
      </c>
      <c r="C11" s="33"/>
      <c r="D11" s="38">
        <v>472230</v>
      </c>
      <c r="E11" s="41">
        <v>170913</v>
      </c>
      <c r="F11" s="41">
        <v>265373</v>
      </c>
      <c r="G11" s="45">
        <v>35944</v>
      </c>
      <c r="H11" s="57">
        <v>10210</v>
      </c>
      <c r="I11" s="102">
        <f t="shared" si="0"/>
        <v>36.19274506066959</v>
      </c>
      <c r="J11" s="48">
        <f t="shared" si="1"/>
        <v>56.195709717722295</v>
      </c>
      <c r="K11" s="36">
        <f t="shared" si="2"/>
        <v>7.611545221608115</v>
      </c>
      <c r="L11" s="24">
        <f t="shared" si="3"/>
        <v>2.162082036295873</v>
      </c>
      <c r="M11" s="102">
        <f t="shared" si="4"/>
        <v>64.40481887757986</v>
      </c>
      <c r="N11" s="24">
        <f t="shared" si="5"/>
        <v>13.544708768412764</v>
      </c>
      <c r="O11" s="24">
        <f t="shared" si="6"/>
        <v>77.94952764599262</v>
      </c>
      <c r="P11" s="51">
        <f t="shared" si="7"/>
        <v>21.03058281113783</v>
      </c>
      <c r="Q11" s="103">
        <f aca="true" t="shared" si="8" ref="Q11:Q27">H11/E11*100</f>
        <v>5.973799535436157</v>
      </c>
      <c r="R11" s="133">
        <v>230580</v>
      </c>
      <c r="S11" s="132">
        <v>241650</v>
      </c>
      <c r="T11" s="139" t="s">
        <v>59</v>
      </c>
      <c r="U11" s="139" t="s">
        <v>59</v>
      </c>
      <c r="V11" s="139" t="s">
        <v>59</v>
      </c>
      <c r="W11" s="73">
        <v>93125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30" t="s">
        <v>25</v>
      </c>
      <c r="B12" s="25" t="s">
        <v>15</v>
      </c>
      <c r="C12" s="33"/>
      <c r="D12" s="38">
        <v>489266</v>
      </c>
      <c r="E12" s="41">
        <v>177327</v>
      </c>
      <c r="F12" s="41">
        <v>276008</v>
      </c>
      <c r="G12" s="45">
        <v>35931</v>
      </c>
      <c r="H12" s="57">
        <v>10834</v>
      </c>
      <c r="I12" s="102">
        <f t="shared" si="0"/>
        <v>36.2434749195734</v>
      </c>
      <c r="J12" s="48">
        <f t="shared" si="1"/>
        <v>56.412667138121186</v>
      </c>
      <c r="K12" s="36">
        <f t="shared" si="2"/>
        <v>7.343857942305412</v>
      </c>
      <c r="L12" s="24">
        <f t="shared" si="3"/>
        <v>2.214337395200157</v>
      </c>
      <c r="M12" s="102">
        <f t="shared" si="4"/>
        <v>64.24705081012144</v>
      </c>
      <c r="N12" s="24">
        <f t="shared" si="5"/>
        <v>13.01810092461088</v>
      </c>
      <c r="O12" s="24">
        <f t="shared" si="6"/>
        <v>77.26515173473233</v>
      </c>
      <c r="P12" s="51">
        <f t="shared" si="7"/>
        <v>20.26256576832631</v>
      </c>
      <c r="Q12" s="103">
        <f t="shared" si="8"/>
        <v>6.109616696836917</v>
      </c>
      <c r="R12" s="133">
        <v>239084</v>
      </c>
      <c r="S12" s="132">
        <v>250182</v>
      </c>
      <c r="T12" s="132">
        <f aca="true" t="shared" si="9" ref="T12:T27">SUM(U12:V12)</f>
        <v>1611</v>
      </c>
      <c r="U12" s="132">
        <v>1188</v>
      </c>
      <c r="V12" s="135">
        <v>423</v>
      </c>
      <c r="W12" s="73">
        <v>94729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30"/>
      <c r="B13" s="25" t="s">
        <v>16</v>
      </c>
      <c r="C13" s="33"/>
      <c r="D13" s="38">
        <v>490461</v>
      </c>
      <c r="E13" s="41">
        <v>179465</v>
      </c>
      <c r="F13" s="41">
        <v>276364</v>
      </c>
      <c r="G13" s="45">
        <v>34632</v>
      </c>
      <c r="H13" s="57">
        <v>11969</v>
      </c>
      <c r="I13" s="102">
        <f t="shared" si="0"/>
        <v>36.59108471417707</v>
      </c>
      <c r="J13" s="48">
        <f t="shared" si="1"/>
        <v>56.347803393134214</v>
      </c>
      <c r="K13" s="36">
        <f t="shared" si="2"/>
        <v>7.061111892688715</v>
      </c>
      <c r="L13" s="24">
        <f t="shared" si="3"/>
        <v>2.4403571333908305</v>
      </c>
      <c r="M13" s="102">
        <f t="shared" si="4"/>
        <v>64.93790797643688</v>
      </c>
      <c r="N13" s="24">
        <f t="shared" si="5"/>
        <v>12.531299300921972</v>
      </c>
      <c r="O13" s="24">
        <f t="shared" si="6"/>
        <v>77.46920727735885</v>
      </c>
      <c r="P13" s="51">
        <f t="shared" si="7"/>
        <v>19.29735603042376</v>
      </c>
      <c r="Q13" s="103">
        <f t="shared" si="8"/>
        <v>6.6692669879920885</v>
      </c>
      <c r="R13" s="133">
        <v>239301</v>
      </c>
      <c r="S13" s="132">
        <v>251160</v>
      </c>
      <c r="T13" s="138" t="s">
        <v>58</v>
      </c>
      <c r="U13" s="138" t="s">
        <v>58</v>
      </c>
      <c r="V13" s="137" t="s">
        <v>58</v>
      </c>
      <c r="W13" s="73">
        <v>95079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30"/>
      <c r="B14" s="25" t="s">
        <v>1</v>
      </c>
      <c r="C14" s="33"/>
      <c r="D14" s="38">
        <v>484390</v>
      </c>
      <c r="E14" s="41">
        <v>172154</v>
      </c>
      <c r="F14" s="41">
        <v>278236</v>
      </c>
      <c r="G14" s="45">
        <v>33916</v>
      </c>
      <c r="H14" s="57">
        <v>11205</v>
      </c>
      <c r="I14" s="102">
        <f t="shared" si="0"/>
        <v>35.540370362724246</v>
      </c>
      <c r="J14" s="48">
        <f t="shared" si="1"/>
        <v>57.44049216540391</v>
      </c>
      <c r="K14" s="36">
        <f t="shared" si="2"/>
        <v>7.00179607341192</v>
      </c>
      <c r="L14" s="24">
        <f t="shared" si="3"/>
        <v>2.3132186874212928</v>
      </c>
      <c r="M14" s="102">
        <f t="shared" si="4"/>
        <v>61.8733736827729</v>
      </c>
      <c r="N14" s="24">
        <f t="shared" si="5"/>
        <v>12.189651950143043</v>
      </c>
      <c r="O14" s="24">
        <f t="shared" si="6"/>
        <v>74.06302563291595</v>
      </c>
      <c r="P14" s="51">
        <f t="shared" si="7"/>
        <v>19.70096541468685</v>
      </c>
      <c r="Q14" s="103">
        <f t="shared" si="8"/>
        <v>6.508707320190063</v>
      </c>
      <c r="R14" s="133">
        <v>233964</v>
      </c>
      <c r="S14" s="132">
        <v>250426</v>
      </c>
      <c r="T14" s="132">
        <f t="shared" si="9"/>
        <v>3104</v>
      </c>
      <c r="U14" s="132">
        <v>1854</v>
      </c>
      <c r="V14" s="135">
        <v>1250</v>
      </c>
      <c r="W14" s="73">
        <v>93781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30"/>
      <c r="B15" s="25" t="s">
        <v>2</v>
      </c>
      <c r="C15" s="33"/>
      <c r="D15" s="38">
        <v>563220</v>
      </c>
      <c r="E15" s="41">
        <v>204180</v>
      </c>
      <c r="F15" s="41">
        <v>322964</v>
      </c>
      <c r="G15" s="45">
        <v>36076</v>
      </c>
      <c r="H15" s="57">
        <v>10197</v>
      </c>
      <c r="I15" s="102">
        <f t="shared" si="0"/>
        <v>36.252263769042294</v>
      </c>
      <c r="J15" s="48">
        <f t="shared" si="1"/>
        <v>57.342423919605125</v>
      </c>
      <c r="K15" s="36">
        <f t="shared" si="2"/>
        <v>6.4053123113525805</v>
      </c>
      <c r="L15" s="24">
        <f t="shared" si="3"/>
        <v>1.8104825822946629</v>
      </c>
      <c r="M15" s="102">
        <f t="shared" si="4"/>
        <v>63.220668557486285</v>
      </c>
      <c r="N15" s="24">
        <f t="shared" si="5"/>
        <v>11.17028523302907</v>
      </c>
      <c r="O15" s="24">
        <f t="shared" si="6"/>
        <v>74.39095379051534</v>
      </c>
      <c r="P15" s="51">
        <f t="shared" si="7"/>
        <v>17.66872367518856</v>
      </c>
      <c r="Q15" s="103">
        <f t="shared" si="8"/>
        <v>4.994122832794593</v>
      </c>
      <c r="R15" s="133">
        <v>255525</v>
      </c>
      <c r="S15" s="132">
        <v>307695</v>
      </c>
      <c r="T15" s="138" t="s">
        <v>58</v>
      </c>
      <c r="U15" s="138" t="s">
        <v>58</v>
      </c>
      <c r="V15" s="137" t="s">
        <v>58</v>
      </c>
      <c r="W15" s="73">
        <v>107636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30"/>
      <c r="B16" s="25" t="s">
        <v>3</v>
      </c>
      <c r="C16" s="33"/>
      <c r="D16" s="38">
        <v>600177</v>
      </c>
      <c r="E16" s="41">
        <v>206630</v>
      </c>
      <c r="F16" s="41">
        <v>355386</v>
      </c>
      <c r="G16" s="45">
        <v>38067</v>
      </c>
      <c r="H16" s="57">
        <v>10873</v>
      </c>
      <c r="I16" s="102">
        <f t="shared" si="0"/>
        <v>34.428177021112106</v>
      </c>
      <c r="J16" s="48">
        <f t="shared" si="1"/>
        <v>59.213532008057626</v>
      </c>
      <c r="K16" s="36">
        <f t="shared" si="2"/>
        <v>6.342628924467282</v>
      </c>
      <c r="L16" s="24">
        <f t="shared" si="3"/>
        <v>1.811632235157295</v>
      </c>
      <c r="M16" s="102">
        <f t="shared" si="4"/>
        <v>58.14241416375434</v>
      </c>
      <c r="N16" s="24">
        <f t="shared" si="5"/>
        <v>10.71145177356452</v>
      </c>
      <c r="O16" s="24">
        <f t="shared" si="6"/>
        <v>68.85386593731886</v>
      </c>
      <c r="P16" s="51">
        <f t="shared" si="7"/>
        <v>18.422784687605866</v>
      </c>
      <c r="Q16" s="103">
        <f t="shared" si="8"/>
        <v>5.262062624013938</v>
      </c>
      <c r="R16" s="133">
        <v>289787</v>
      </c>
      <c r="S16" s="132">
        <v>310390</v>
      </c>
      <c r="T16" s="132">
        <f t="shared" si="9"/>
        <v>2979</v>
      </c>
      <c r="U16" s="132">
        <v>1709</v>
      </c>
      <c r="V16" s="135">
        <v>1270</v>
      </c>
      <c r="W16" s="73">
        <v>116530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30"/>
      <c r="B17" s="25" t="s">
        <v>4</v>
      </c>
      <c r="C17" s="33"/>
      <c r="D17" s="38">
        <v>614259</v>
      </c>
      <c r="E17" s="41">
        <v>203181</v>
      </c>
      <c r="F17" s="41">
        <v>367869</v>
      </c>
      <c r="G17" s="45">
        <v>43208</v>
      </c>
      <c r="H17" s="57">
        <v>13214</v>
      </c>
      <c r="I17" s="102">
        <f t="shared" si="0"/>
        <v>33.07741522712732</v>
      </c>
      <c r="J17" s="48">
        <f t="shared" si="1"/>
        <v>59.88825560553447</v>
      </c>
      <c r="K17" s="36">
        <f t="shared" si="2"/>
        <v>7.034166369560722</v>
      </c>
      <c r="L17" s="24">
        <f t="shared" si="3"/>
        <v>2.151209831683378</v>
      </c>
      <c r="M17" s="102">
        <f t="shared" si="4"/>
        <v>55.23188961287849</v>
      </c>
      <c r="N17" s="24">
        <f t="shared" si="5"/>
        <v>11.745485485322222</v>
      </c>
      <c r="O17" s="24">
        <f t="shared" si="6"/>
        <v>66.97737509820072</v>
      </c>
      <c r="P17" s="51">
        <f t="shared" si="7"/>
        <v>21.265767960586864</v>
      </c>
      <c r="Q17" s="103">
        <f t="shared" si="8"/>
        <v>6.5035608644509075</v>
      </c>
      <c r="R17" s="133">
        <v>297015</v>
      </c>
      <c r="S17" s="132">
        <v>317244</v>
      </c>
      <c r="T17" s="132">
        <f t="shared" si="9"/>
        <v>2677</v>
      </c>
      <c r="U17" s="132">
        <v>1440</v>
      </c>
      <c r="V17" s="135">
        <v>1237</v>
      </c>
      <c r="W17" s="73">
        <v>120879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30"/>
      <c r="B18" s="25" t="s">
        <v>5</v>
      </c>
      <c r="C18" s="33"/>
      <c r="D18" s="38">
        <v>599135</v>
      </c>
      <c r="E18" s="41">
        <v>186407</v>
      </c>
      <c r="F18" s="41">
        <v>366761</v>
      </c>
      <c r="G18" s="45">
        <v>45967</v>
      </c>
      <c r="H18" s="57">
        <v>15758</v>
      </c>
      <c r="I18" s="102">
        <f t="shared" si="0"/>
        <v>31.11268745775159</v>
      </c>
      <c r="J18" s="48">
        <f t="shared" si="1"/>
        <v>61.21508508099176</v>
      </c>
      <c r="K18" s="36">
        <f t="shared" si="2"/>
        <v>7.672227461256645</v>
      </c>
      <c r="L18" s="24">
        <f t="shared" si="3"/>
        <v>2.630125097014863</v>
      </c>
      <c r="M18" s="102">
        <f t="shared" si="4"/>
        <v>50.825196790280316</v>
      </c>
      <c r="N18" s="24">
        <f t="shared" si="5"/>
        <v>12.533230087168484</v>
      </c>
      <c r="O18" s="24">
        <f t="shared" si="6"/>
        <v>63.35842687744881</v>
      </c>
      <c r="P18" s="51">
        <f t="shared" si="7"/>
        <v>24.659481671825628</v>
      </c>
      <c r="Q18" s="103">
        <f t="shared" si="8"/>
        <v>8.453545199482852</v>
      </c>
      <c r="R18" s="133">
        <v>286716</v>
      </c>
      <c r="S18" s="132">
        <v>312419</v>
      </c>
      <c r="T18" s="132">
        <f t="shared" si="9"/>
        <v>2136</v>
      </c>
      <c r="U18" s="132">
        <v>1139</v>
      </c>
      <c r="V18" s="135">
        <v>997</v>
      </c>
      <c r="W18" s="73">
        <v>126805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" customHeight="1">
      <c r="A19" s="30"/>
      <c r="B19" s="25" t="s">
        <v>6</v>
      </c>
      <c r="C19" s="33"/>
      <c r="D19" s="38">
        <v>579853</v>
      </c>
      <c r="E19" s="41">
        <v>154589</v>
      </c>
      <c r="F19" s="41">
        <v>374525</v>
      </c>
      <c r="G19" s="45">
        <v>50739</v>
      </c>
      <c r="H19" s="57">
        <v>17499</v>
      </c>
      <c r="I19" s="102">
        <f t="shared" si="0"/>
        <v>26.66003280141691</v>
      </c>
      <c r="J19" s="48">
        <f t="shared" si="1"/>
        <v>64.58964599648532</v>
      </c>
      <c r="K19" s="36">
        <f t="shared" si="2"/>
        <v>8.750321202097773</v>
      </c>
      <c r="L19" s="24">
        <f t="shared" si="3"/>
        <v>3.0178338302983687</v>
      </c>
      <c r="M19" s="102">
        <f t="shared" si="4"/>
        <v>41.276016287297246</v>
      </c>
      <c r="N19" s="24">
        <f t="shared" si="5"/>
        <v>13.547560242974436</v>
      </c>
      <c r="O19" s="24">
        <f t="shared" si="6"/>
        <v>54.82357653027168</v>
      </c>
      <c r="P19" s="51">
        <f t="shared" si="7"/>
        <v>32.821869602623735</v>
      </c>
      <c r="Q19" s="103">
        <f t="shared" si="8"/>
        <v>11.319692863010951</v>
      </c>
      <c r="R19" s="133">
        <v>275572</v>
      </c>
      <c r="S19" s="132">
        <v>304281</v>
      </c>
      <c r="T19" s="132">
        <f t="shared" si="9"/>
        <v>1685</v>
      </c>
      <c r="U19" s="132">
        <v>870</v>
      </c>
      <c r="V19" s="135">
        <v>815</v>
      </c>
      <c r="W19" s="73">
        <v>134666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customHeight="1">
      <c r="A20" s="30"/>
      <c r="B20" s="25" t="s">
        <v>7</v>
      </c>
      <c r="C20" s="33"/>
      <c r="D20" s="38">
        <v>568777</v>
      </c>
      <c r="E20" s="41">
        <v>131725</v>
      </c>
      <c r="F20" s="41">
        <v>380499</v>
      </c>
      <c r="G20" s="45">
        <v>56553</v>
      </c>
      <c r="H20" s="57">
        <v>18899</v>
      </c>
      <c r="I20" s="102">
        <f t="shared" si="0"/>
        <v>23.159340128029086</v>
      </c>
      <c r="J20" s="48">
        <f t="shared" si="1"/>
        <v>66.89774727177786</v>
      </c>
      <c r="K20" s="36">
        <f t="shared" si="2"/>
        <v>9.942912600193047</v>
      </c>
      <c r="L20" s="24">
        <f t="shared" si="3"/>
        <v>3.3227433598756626</v>
      </c>
      <c r="M20" s="102">
        <f t="shared" si="4"/>
        <v>34.61901345338621</v>
      </c>
      <c r="N20" s="24">
        <f t="shared" si="5"/>
        <v>14.862851150725758</v>
      </c>
      <c r="O20" s="24">
        <f t="shared" si="6"/>
        <v>49.48186460411197</v>
      </c>
      <c r="P20" s="51">
        <f t="shared" si="7"/>
        <v>42.932624786487</v>
      </c>
      <c r="Q20" s="103">
        <f t="shared" si="8"/>
        <v>14.34731448092617</v>
      </c>
      <c r="R20" s="133">
        <v>269497</v>
      </c>
      <c r="S20" s="132">
        <v>299280</v>
      </c>
      <c r="T20" s="132">
        <f t="shared" si="9"/>
        <v>1372</v>
      </c>
      <c r="U20" s="132">
        <v>696</v>
      </c>
      <c r="V20" s="135">
        <v>676</v>
      </c>
      <c r="W20" s="73">
        <v>144537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1" customHeight="1">
      <c r="A21" s="30"/>
      <c r="B21" s="25" t="s">
        <v>8</v>
      </c>
      <c r="C21" s="33"/>
      <c r="D21" s="38">
        <v>581311</v>
      </c>
      <c r="E21" s="41">
        <v>128361</v>
      </c>
      <c r="F21" s="41">
        <v>388155</v>
      </c>
      <c r="G21" s="45">
        <v>64720</v>
      </c>
      <c r="H21" s="57">
        <v>22911</v>
      </c>
      <c r="I21" s="102">
        <f t="shared" si="0"/>
        <v>22.081295554359027</v>
      </c>
      <c r="J21" s="48">
        <f t="shared" si="1"/>
        <v>66.77234733215094</v>
      </c>
      <c r="K21" s="36">
        <f t="shared" si="2"/>
        <v>11.133455241686464</v>
      </c>
      <c r="L21" s="24">
        <f t="shared" si="3"/>
        <v>3.9412637985518937</v>
      </c>
      <c r="M21" s="102">
        <f t="shared" si="4"/>
        <v>33.069521196429264</v>
      </c>
      <c r="N21" s="24">
        <f t="shared" si="5"/>
        <v>16.673751465265166</v>
      </c>
      <c r="O21" s="24">
        <f t="shared" si="6"/>
        <v>49.74327266169443</v>
      </c>
      <c r="P21" s="51">
        <f t="shared" si="7"/>
        <v>50.420299000475225</v>
      </c>
      <c r="Q21" s="103">
        <f t="shared" si="8"/>
        <v>17.848879332507536</v>
      </c>
      <c r="R21" s="133">
        <v>277151</v>
      </c>
      <c r="S21" s="132">
        <v>304160</v>
      </c>
      <c r="T21" s="132">
        <f t="shared" si="9"/>
        <v>1532</v>
      </c>
      <c r="U21" s="132">
        <v>803</v>
      </c>
      <c r="V21" s="135">
        <v>729</v>
      </c>
      <c r="W21" s="73">
        <v>156826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1" customHeight="1">
      <c r="A22" s="30"/>
      <c r="B22" s="25" t="s">
        <v>9</v>
      </c>
      <c r="C22" s="33"/>
      <c r="D22" s="38">
        <v>604221</v>
      </c>
      <c r="E22" s="41">
        <v>130631</v>
      </c>
      <c r="F22" s="41">
        <v>398944</v>
      </c>
      <c r="G22" s="45">
        <v>74474</v>
      </c>
      <c r="H22" s="57">
        <v>27611</v>
      </c>
      <c r="I22" s="102">
        <f t="shared" si="0"/>
        <v>21.61973847317455</v>
      </c>
      <c r="J22" s="48">
        <f t="shared" si="1"/>
        <v>66.02617254282788</v>
      </c>
      <c r="K22" s="36">
        <f t="shared" si="2"/>
        <v>12.32562257849363</v>
      </c>
      <c r="L22" s="24">
        <f t="shared" si="3"/>
        <v>4.569685595171303</v>
      </c>
      <c r="M22" s="102">
        <f t="shared" si="4"/>
        <v>32.7441946739392</v>
      </c>
      <c r="N22" s="24">
        <f t="shared" si="5"/>
        <v>18.667782946980026</v>
      </c>
      <c r="O22" s="24">
        <f t="shared" si="6"/>
        <v>51.411977620919224</v>
      </c>
      <c r="P22" s="51">
        <f t="shared" si="7"/>
        <v>57.010969831050815</v>
      </c>
      <c r="Q22" s="103">
        <f t="shared" si="8"/>
        <v>21.1366367860615</v>
      </c>
      <c r="R22" s="133">
        <v>289946</v>
      </c>
      <c r="S22" s="132">
        <v>314275</v>
      </c>
      <c r="T22" s="132">
        <f t="shared" si="9"/>
        <v>1886</v>
      </c>
      <c r="U22" s="132">
        <v>990</v>
      </c>
      <c r="V22" s="135">
        <v>896</v>
      </c>
      <c r="W22" s="73">
        <v>168520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1" customHeight="1">
      <c r="A23" s="30"/>
      <c r="B23" s="25" t="s">
        <v>10</v>
      </c>
      <c r="C23" s="33"/>
      <c r="D23" s="38">
        <v>616024</v>
      </c>
      <c r="E23" s="41">
        <v>130668</v>
      </c>
      <c r="F23" s="41">
        <v>400717</v>
      </c>
      <c r="G23" s="45">
        <v>84609</v>
      </c>
      <c r="H23" s="57">
        <v>33597</v>
      </c>
      <c r="I23" s="102">
        <f t="shared" si="0"/>
        <v>21.211511239821824</v>
      </c>
      <c r="J23" s="48">
        <f t="shared" si="1"/>
        <v>65.04892666519486</v>
      </c>
      <c r="K23" s="36">
        <f t="shared" si="2"/>
        <v>13.73469215485111</v>
      </c>
      <c r="L23" s="24">
        <f t="shared" si="3"/>
        <v>5.4538459540537385</v>
      </c>
      <c r="M23" s="102">
        <f t="shared" si="4"/>
        <v>32.60854917560273</v>
      </c>
      <c r="N23" s="24">
        <f t="shared" si="5"/>
        <v>21.114402433637704</v>
      </c>
      <c r="O23" s="24">
        <f t="shared" si="6"/>
        <v>53.72295160924043</v>
      </c>
      <c r="P23" s="51">
        <f t="shared" si="7"/>
        <v>64.75112498852053</v>
      </c>
      <c r="Q23" s="103">
        <f t="shared" si="8"/>
        <v>25.71172743135274</v>
      </c>
      <c r="R23" s="133">
        <v>295511</v>
      </c>
      <c r="S23" s="132">
        <v>320513</v>
      </c>
      <c r="T23" s="132">
        <f t="shared" si="9"/>
        <v>1862</v>
      </c>
      <c r="U23" s="132">
        <v>963</v>
      </c>
      <c r="V23" s="135">
        <v>899</v>
      </c>
      <c r="W23" s="73">
        <v>173211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1" customHeight="1">
      <c r="A24" s="30" t="s">
        <v>26</v>
      </c>
      <c r="B24" s="25" t="s">
        <v>17</v>
      </c>
      <c r="C24" s="33"/>
      <c r="D24" s="38">
        <v>615722</v>
      </c>
      <c r="E24" s="41">
        <v>118201</v>
      </c>
      <c r="F24" s="41">
        <v>397218</v>
      </c>
      <c r="G24" s="45">
        <v>99728</v>
      </c>
      <c r="H24" s="57">
        <v>41079</v>
      </c>
      <c r="I24" s="102">
        <f t="shared" si="0"/>
        <v>19.19713766927282</v>
      </c>
      <c r="J24" s="48">
        <f t="shared" si="1"/>
        <v>64.51255599117783</v>
      </c>
      <c r="K24" s="36">
        <f t="shared" si="2"/>
        <v>16.196920038588843</v>
      </c>
      <c r="L24" s="24">
        <f t="shared" si="3"/>
        <v>6.671679751576198</v>
      </c>
      <c r="M24" s="102">
        <f t="shared" si="4"/>
        <v>29.75721140532403</v>
      </c>
      <c r="N24" s="24">
        <f t="shared" si="5"/>
        <v>25.106616517881868</v>
      </c>
      <c r="O24" s="24">
        <f t="shared" si="6"/>
        <v>54.863827923205896</v>
      </c>
      <c r="P24" s="51">
        <f>G24/E24*100</f>
        <v>84.37153661982555</v>
      </c>
      <c r="Q24" s="103">
        <f>H24/E24*100</f>
        <v>34.75351308364566</v>
      </c>
      <c r="R24" s="133">
        <v>294899</v>
      </c>
      <c r="S24" s="132">
        <v>320823</v>
      </c>
      <c r="T24" s="132">
        <f t="shared" si="9"/>
        <v>2503</v>
      </c>
      <c r="U24" s="132">
        <v>1257</v>
      </c>
      <c r="V24" s="135">
        <v>1246</v>
      </c>
      <c r="W24" s="73">
        <v>179829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1" customHeight="1">
      <c r="A25" s="30"/>
      <c r="B25" s="25" t="s">
        <v>11</v>
      </c>
      <c r="C25" s="33"/>
      <c r="D25" s="38">
        <v>614929</v>
      </c>
      <c r="E25" s="41">
        <v>105456</v>
      </c>
      <c r="F25" s="41">
        <v>390964</v>
      </c>
      <c r="G25" s="45">
        <v>118380</v>
      </c>
      <c r="H25" s="57">
        <v>48353</v>
      </c>
      <c r="I25" s="102">
        <f t="shared" si="0"/>
        <v>17.149296910700258</v>
      </c>
      <c r="J25" s="48">
        <f t="shared" si="1"/>
        <v>63.5787220963721</v>
      </c>
      <c r="K25" s="36">
        <f t="shared" si="2"/>
        <v>19.251002961317486</v>
      </c>
      <c r="L25" s="24">
        <f t="shared" si="3"/>
        <v>7.863184205005782</v>
      </c>
      <c r="M25" s="102">
        <f t="shared" si="4"/>
        <v>26.973327467490616</v>
      </c>
      <c r="N25" s="24">
        <f t="shared" si="5"/>
        <v>30.279002670322587</v>
      </c>
      <c r="O25" s="24">
        <f t="shared" si="6"/>
        <v>57.2523301378132</v>
      </c>
      <c r="P25" s="51">
        <f t="shared" si="7"/>
        <v>112.25534820209377</v>
      </c>
      <c r="Q25" s="103">
        <f t="shared" si="8"/>
        <v>45.85135032620239</v>
      </c>
      <c r="R25" s="133">
        <v>294414</v>
      </c>
      <c r="S25" s="132">
        <v>320515</v>
      </c>
      <c r="T25" s="132">
        <f t="shared" si="9"/>
        <v>2327</v>
      </c>
      <c r="U25" s="132">
        <v>1101</v>
      </c>
      <c r="V25" s="135">
        <v>1226</v>
      </c>
      <c r="W25" s="73">
        <v>189405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1" customHeight="1">
      <c r="A26" s="30"/>
      <c r="B26" s="25" t="s">
        <v>12</v>
      </c>
      <c r="C26" s="33"/>
      <c r="D26" s="38">
        <v>613289</v>
      </c>
      <c r="E26" s="41">
        <v>93584</v>
      </c>
      <c r="F26" s="41">
        <v>383921</v>
      </c>
      <c r="G26" s="45">
        <v>134984</v>
      </c>
      <c r="H26" s="57">
        <v>60143</v>
      </c>
      <c r="I26" s="102">
        <f t="shared" si="0"/>
        <v>15.25936385619178</v>
      </c>
      <c r="J26" s="48">
        <f t="shared" si="1"/>
        <v>62.60034013328137</v>
      </c>
      <c r="K26" s="36">
        <f t="shared" si="2"/>
        <v>22.00985179907026</v>
      </c>
      <c r="L26" s="24">
        <f t="shared" si="3"/>
        <v>9.806632762042039</v>
      </c>
      <c r="M26" s="102">
        <f t="shared" si="4"/>
        <v>24.375848156261316</v>
      </c>
      <c r="N26" s="24">
        <f t="shared" si="5"/>
        <v>35.15931663024424</v>
      </c>
      <c r="O26" s="24">
        <f t="shared" si="6"/>
        <v>59.535164786505554</v>
      </c>
      <c r="P26" s="51">
        <f t="shared" si="7"/>
        <v>144.2383313386904</v>
      </c>
      <c r="Q26" s="103">
        <f t="shared" si="8"/>
        <v>64.26632757736364</v>
      </c>
      <c r="R26" s="133">
        <v>293403</v>
      </c>
      <c r="S26" s="132">
        <v>319886</v>
      </c>
      <c r="T26" s="132">
        <f t="shared" si="9"/>
        <v>3861</v>
      </c>
      <c r="U26" s="132">
        <v>1691</v>
      </c>
      <c r="V26" s="135">
        <v>2170</v>
      </c>
      <c r="W26" s="73">
        <v>201067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1" customHeight="1">
      <c r="A27" s="30"/>
      <c r="B27" s="25" t="s">
        <v>27</v>
      </c>
      <c r="C27" s="33"/>
      <c r="D27" s="38">
        <v>607012</v>
      </c>
      <c r="E27" s="41">
        <v>84823</v>
      </c>
      <c r="F27" s="41">
        <v>375539</v>
      </c>
      <c r="G27" s="45">
        <v>146113</v>
      </c>
      <c r="H27" s="57">
        <v>75084</v>
      </c>
      <c r="I27" s="102">
        <f t="shared" si="0"/>
        <v>13.973858836398623</v>
      </c>
      <c r="J27" s="48">
        <f t="shared" si="1"/>
        <v>61.866816471503036</v>
      </c>
      <c r="K27" s="36">
        <f t="shared" si="2"/>
        <v>24.070858566222743</v>
      </c>
      <c r="L27" s="24">
        <f t="shared" si="3"/>
        <v>12.369442449243179</v>
      </c>
      <c r="M27" s="102">
        <f t="shared" si="4"/>
        <v>22.587001616343443</v>
      </c>
      <c r="N27" s="24">
        <f t="shared" si="5"/>
        <v>38.90754355739351</v>
      </c>
      <c r="O27" s="24">
        <f t="shared" si="6"/>
        <v>61.494545173736945</v>
      </c>
      <c r="P27" s="51">
        <f t="shared" si="7"/>
        <v>172.25634556665054</v>
      </c>
      <c r="Q27" s="103">
        <f t="shared" si="8"/>
        <v>88.51844428987421</v>
      </c>
      <c r="R27" s="133">
        <v>290190</v>
      </c>
      <c r="S27" s="132">
        <v>316822</v>
      </c>
      <c r="T27" s="132">
        <f t="shared" si="9"/>
        <v>4390</v>
      </c>
      <c r="U27" s="132">
        <v>1527</v>
      </c>
      <c r="V27" s="135">
        <v>2863</v>
      </c>
      <c r="W27" s="73">
        <v>209541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4" customFormat="1" ht="21" customHeight="1">
      <c r="A28" s="31"/>
      <c r="B28" s="26" t="s">
        <v>36</v>
      </c>
      <c r="C28" s="34"/>
      <c r="D28" s="39">
        <v>588667</v>
      </c>
      <c r="E28" s="42">
        <v>77951</v>
      </c>
      <c r="F28" s="42">
        <v>352098</v>
      </c>
      <c r="G28" s="46">
        <v>153614</v>
      </c>
      <c r="H28" s="58">
        <v>85095</v>
      </c>
      <c r="I28" s="104">
        <f>E28/583663*100</f>
        <v>13.355480816841226</v>
      </c>
      <c r="J28" s="49">
        <f>F28/583663*100</f>
        <v>60.32556458093112</v>
      </c>
      <c r="K28" s="37">
        <f>G28/583663*100</f>
        <v>26.318954602227656</v>
      </c>
      <c r="L28" s="27">
        <f>H28/583663*100</f>
        <v>14.579474799670358</v>
      </c>
      <c r="M28" s="104">
        <f aca="true" t="shared" si="10" ref="M28:M33">E28/F28*100</f>
        <v>22.1390067538015</v>
      </c>
      <c r="N28" s="27">
        <f aca="true" t="shared" si="11" ref="N28:N33">G28/F28*100</f>
        <v>43.628194423143555</v>
      </c>
      <c r="O28" s="27">
        <f aca="true" t="shared" si="12" ref="O28:O33">(E28+G28)/F28*100</f>
        <v>65.76720117694505</v>
      </c>
      <c r="P28" s="52">
        <f aca="true" t="shared" si="13" ref="P28:P33">G28/E28*100</f>
        <v>197.06482277328067</v>
      </c>
      <c r="Q28" s="105">
        <f aca="true" t="shared" si="14" ref="Q28:Q33">H28/E28*100</f>
        <v>109.16473169042091</v>
      </c>
      <c r="R28" s="112">
        <v>280701</v>
      </c>
      <c r="S28" s="113">
        <v>307966</v>
      </c>
      <c r="T28" s="113">
        <v>6513</v>
      </c>
      <c r="U28" s="113">
        <v>2740</v>
      </c>
      <c r="V28" s="114">
        <v>3773</v>
      </c>
      <c r="W28" s="74">
        <v>211964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4" customFormat="1" ht="21" customHeight="1">
      <c r="A29" s="31"/>
      <c r="B29" s="62" t="s">
        <v>38</v>
      </c>
      <c r="C29" s="34"/>
      <c r="D29" s="39">
        <v>573441</v>
      </c>
      <c r="E29" s="42">
        <v>73685</v>
      </c>
      <c r="F29" s="42">
        <v>326301</v>
      </c>
      <c r="G29" s="46">
        <v>169092</v>
      </c>
      <c r="H29" s="58">
        <v>89799</v>
      </c>
      <c r="I29" s="104">
        <f>E29/(D29-4363)*100</f>
        <v>12.948137162216778</v>
      </c>
      <c r="J29" s="49">
        <f>F29/(D29-4363)*100</f>
        <v>57.33853707224669</v>
      </c>
      <c r="K29" s="37">
        <f>G29/(D29-4363)*100</f>
        <v>29.713325765536535</v>
      </c>
      <c r="L29" s="27">
        <f>H29/(D29-4363)*100</f>
        <v>15.77973493967435</v>
      </c>
      <c r="M29" s="104">
        <f t="shared" si="10"/>
        <v>22.581910567237</v>
      </c>
      <c r="N29" s="27">
        <f t="shared" si="11"/>
        <v>51.82086478435555</v>
      </c>
      <c r="O29" s="27">
        <f t="shared" si="12"/>
        <v>74.40277535159254</v>
      </c>
      <c r="P29" s="52">
        <f t="shared" si="13"/>
        <v>229.47954129062902</v>
      </c>
      <c r="Q29" s="105">
        <f t="shared" si="14"/>
        <v>121.86876569179617</v>
      </c>
      <c r="R29" s="112">
        <v>273705</v>
      </c>
      <c r="S29" s="113">
        <v>299736</v>
      </c>
      <c r="T29" s="113">
        <v>5448</v>
      </c>
      <c r="U29" s="113">
        <v>2125</v>
      </c>
      <c r="V29" s="114">
        <v>3323</v>
      </c>
      <c r="W29" s="74">
        <v>216894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4" customFormat="1" ht="21" customHeight="1">
      <c r="A30" s="31"/>
      <c r="B30" s="62" t="s">
        <v>39</v>
      </c>
      <c r="C30" s="34"/>
      <c r="D30" s="39">
        <v>569579</v>
      </c>
      <c r="E30" s="42">
        <v>72754</v>
      </c>
      <c r="F30" s="42">
        <v>320932</v>
      </c>
      <c r="G30" s="46">
        <v>171530</v>
      </c>
      <c r="H30" s="58">
        <v>90919</v>
      </c>
      <c r="I30" s="104">
        <f>E30/(D30-4363)*100</f>
        <v>12.87189322312178</v>
      </c>
      <c r="J30" s="49">
        <f>F30/(D30-4363)*100</f>
        <v>56.780416690256466</v>
      </c>
      <c r="K30" s="37">
        <f>G30/(D30-4363)*100</f>
        <v>30.347690086621753</v>
      </c>
      <c r="L30" s="27">
        <f>H30/(D30-4363)*100</f>
        <v>16.085708826360186</v>
      </c>
      <c r="M30" s="104">
        <f t="shared" si="10"/>
        <v>22.669599790609848</v>
      </c>
      <c r="N30" s="27">
        <f t="shared" si="11"/>
        <v>53.44745927486196</v>
      </c>
      <c r="O30" s="27">
        <f t="shared" si="12"/>
        <v>76.11705906547182</v>
      </c>
      <c r="P30" s="52">
        <f t="shared" si="13"/>
        <v>235.76710558869615</v>
      </c>
      <c r="Q30" s="105">
        <f t="shared" si="14"/>
        <v>124.96769937048136</v>
      </c>
      <c r="R30" s="112">
        <v>271898</v>
      </c>
      <c r="S30" s="113">
        <v>297681</v>
      </c>
      <c r="T30" s="113">
        <v>5722</v>
      </c>
      <c r="U30" s="113">
        <v>2238</v>
      </c>
      <c r="V30" s="114">
        <v>3484</v>
      </c>
      <c r="W30" s="74">
        <v>217890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4" customFormat="1" ht="21" customHeight="1">
      <c r="A31" s="31"/>
      <c r="B31" s="62" t="s">
        <v>48</v>
      </c>
      <c r="C31" s="34"/>
      <c r="D31" s="39">
        <v>565233</v>
      </c>
      <c r="E31" s="42">
        <v>71766</v>
      </c>
      <c r="F31" s="42">
        <v>315542</v>
      </c>
      <c r="G31" s="46">
        <v>173562</v>
      </c>
      <c r="H31" s="58">
        <v>91634</v>
      </c>
      <c r="I31" s="120">
        <f>E31/(D31-4363)*100</f>
        <v>12.795478453117479</v>
      </c>
      <c r="J31" s="121">
        <f>F31/(D31-4363)*100</f>
        <v>56.25938274466454</v>
      </c>
      <c r="K31" s="122">
        <f>G31/(D31-4363)*100</f>
        <v>30.94513880221798</v>
      </c>
      <c r="L31" s="123">
        <f>H31/(D31-4363)*100</f>
        <v>16.337832296254035</v>
      </c>
      <c r="M31" s="120">
        <f t="shared" si="10"/>
        <v>22.743723497981254</v>
      </c>
      <c r="N31" s="123">
        <f t="shared" si="11"/>
        <v>55.00440511881144</v>
      </c>
      <c r="O31" s="123">
        <f t="shared" si="12"/>
        <v>77.74812861679268</v>
      </c>
      <c r="P31" s="124">
        <f t="shared" si="13"/>
        <v>241.8443273973748</v>
      </c>
      <c r="Q31" s="125">
        <f t="shared" si="14"/>
        <v>127.68441880556252</v>
      </c>
      <c r="R31" s="126">
        <v>270049</v>
      </c>
      <c r="S31" s="127">
        <v>295184</v>
      </c>
      <c r="T31" s="127">
        <v>5985</v>
      </c>
      <c r="U31" s="127">
        <v>2354</v>
      </c>
      <c r="V31" s="128">
        <v>3631</v>
      </c>
      <c r="W31" s="74">
        <v>218731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4" customFormat="1" ht="21" customHeight="1">
      <c r="A32" s="31"/>
      <c r="B32" s="62" t="s">
        <v>57</v>
      </c>
      <c r="C32" s="34"/>
      <c r="D32" s="39">
        <v>560517</v>
      </c>
      <c r="E32" s="42">
        <v>70708</v>
      </c>
      <c r="F32" s="42">
        <v>310057</v>
      </c>
      <c r="G32" s="46">
        <v>175389</v>
      </c>
      <c r="H32" s="58">
        <v>92327</v>
      </c>
      <c r="I32" s="120">
        <f>E32/(D32-4363)*100</f>
        <v>12.713744754150829</v>
      </c>
      <c r="J32" s="121">
        <f>F32/(D32-4363)*100</f>
        <v>55.75020587822797</v>
      </c>
      <c r="K32" s="122">
        <f>G32/(D32-4363)*100</f>
        <v>31.5360493676212</v>
      </c>
      <c r="L32" s="123">
        <f>H32/(D32-4363)*100</f>
        <v>16.600977427115513</v>
      </c>
      <c r="M32" s="120">
        <f t="shared" si="10"/>
        <v>22.80483911022812</v>
      </c>
      <c r="N32" s="123">
        <f t="shared" si="11"/>
        <v>56.56669580109464</v>
      </c>
      <c r="O32" s="123">
        <f t="shared" si="12"/>
        <v>79.37153491132275</v>
      </c>
      <c r="P32" s="124">
        <f t="shared" si="13"/>
        <v>248.04689709792385</v>
      </c>
      <c r="Q32" s="142">
        <f t="shared" si="14"/>
        <v>130.57504101374667</v>
      </c>
      <c r="R32" s="126">
        <v>267885</v>
      </c>
      <c r="S32" s="127">
        <v>292632</v>
      </c>
      <c r="T32" s="127">
        <v>6346</v>
      </c>
      <c r="U32" s="127">
        <v>2552</v>
      </c>
      <c r="V32" s="128">
        <v>3794</v>
      </c>
      <c r="W32" s="74">
        <v>219288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4" customFormat="1" ht="21" customHeight="1">
      <c r="A33" s="141" t="s">
        <v>60</v>
      </c>
      <c r="B33" s="61" t="s">
        <v>61</v>
      </c>
      <c r="C33" s="35"/>
      <c r="D33" s="40">
        <v>555663</v>
      </c>
      <c r="E33" s="43">
        <v>69569</v>
      </c>
      <c r="F33" s="43">
        <v>305232</v>
      </c>
      <c r="G33" s="47">
        <v>176499</v>
      </c>
      <c r="H33" s="78">
        <v>93095</v>
      </c>
      <c r="I33" s="106">
        <f>E33/(D33-4363)*100</f>
        <v>12.619082169417739</v>
      </c>
      <c r="J33" s="64">
        <f>F33/(D33-4363)*100</f>
        <v>55.3658625068021</v>
      </c>
      <c r="K33" s="63">
        <f>G33/(D33-4363)*100</f>
        <v>32.01505532378015</v>
      </c>
      <c r="L33" s="65">
        <f>H33/(D33-4363)*100</f>
        <v>16.886450208597857</v>
      </c>
      <c r="M33" s="106">
        <f t="shared" si="10"/>
        <v>22.792171200922574</v>
      </c>
      <c r="N33" s="65">
        <f t="shared" si="11"/>
        <v>57.82454002201604</v>
      </c>
      <c r="O33" s="65">
        <f t="shared" si="12"/>
        <v>80.61671122293862</v>
      </c>
      <c r="P33" s="66">
        <f t="shared" si="13"/>
        <v>253.70351737124292</v>
      </c>
      <c r="Q33" s="143">
        <f t="shared" si="14"/>
        <v>133.8167862122497</v>
      </c>
      <c r="R33" s="115">
        <v>265710</v>
      </c>
      <c r="S33" s="116">
        <v>289953</v>
      </c>
      <c r="T33" s="116">
        <v>6848</v>
      </c>
      <c r="U33" s="116">
        <v>2749</v>
      </c>
      <c r="V33" s="117">
        <v>4099</v>
      </c>
      <c r="W33" s="75">
        <v>220185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56" customFormat="1" ht="21" customHeight="1" thickBot="1">
      <c r="A34" s="150" t="s">
        <v>28</v>
      </c>
      <c r="B34" s="151"/>
      <c r="C34" s="54"/>
      <c r="D34" s="67">
        <f>D33-D32</f>
        <v>-4854</v>
      </c>
      <c r="E34" s="68">
        <f aca="true" t="shared" si="15" ref="E34:W34">E33-E32</f>
        <v>-1139</v>
      </c>
      <c r="F34" s="68">
        <f t="shared" si="15"/>
        <v>-4825</v>
      </c>
      <c r="G34" s="69">
        <f t="shared" si="15"/>
        <v>1110</v>
      </c>
      <c r="H34" s="79">
        <f t="shared" si="15"/>
        <v>768</v>
      </c>
      <c r="I34" s="71">
        <f t="shared" si="15"/>
        <v>-0.09466258473308997</v>
      </c>
      <c r="J34" s="71">
        <f t="shared" si="15"/>
        <v>-0.38434337142587083</v>
      </c>
      <c r="K34" s="70">
        <f t="shared" si="15"/>
        <v>0.4790059561589537</v>
      </c>
      <c r="L34" s="109">
        <f t="shared" si="15"/>
        <v>0.2854727814823441</v>
      </c>
      <c r="M34" s="110">
        <f t="shared" si="15"/>
        <v>-0.012667909305545066</v>
      </c>
      <c r="N34" s="72">
        <f t="shared" si="15"/>
        <v>1.257844220921399</v>
      </c>
      <c r="O34" s="72">
        <f t="shared" si="15"/>
        <v>1.2451763116158645</v>
      </c>
      <c r="P34" s="72">
        <f t="shared" si="15"/>
        <v>5.656620273319078</v>
      </c>
      <c r="Q34" s="70">
        <f t="shared" si="15"/>
        <v>3.2417451985030254</v>
      </c>
      <c r="R34" s="118">
        <f t="shared" si="15"/>
        <v>-2175</v>
      </c>
      <c r="S34" s="118">
        <f t="shared" si="15"/>
        <v>-2679</v>
      </c>
      <c r="T34" s="118">
        <f t="shared" si="15"/>
        <v>502</v>
      </c>
      <c r="U34" s="118">
        <f t="shared" si="15"/>
        <v>197</v>
      </c>
      <c r="V34" s="119">
        <f t="shared" si="15"/>
        <v>305</v>
      </c>
      <c r="W34" s="76">
        <f t="shared" si="15"/>
        <v>897</v>
      </c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ht="6.75" customHeight="1">
      <c r="A35" s="11"/>
      <c r="B35" s="11"/>
      <c r="C35" s="11"/>
      <c r="D35" s="4"/>
      <c r="E35" s="4"/>
      <c r="F35" s="4"/>
      <c r="G35" s="4"/>
      <c r="H35" s="4"/>
      <c r="I35" s="12"/>
      <c r="J35" s="12"/>
      <c r="K35" s="12"/>
      <c r="L35" s="12"/>
      <c r="M35" s="12"/>
      <c r="N35" s="12"/>
      <c r="O35" s="12"/>
      <c r="P35" s="12"/>
      <c r="Q35" s="1"/>
      <c r="R35" s="1"/>
      <c r="S35" s="1"/>
      <c r="T35" s="1"/>
      <c r="U35" s="1"/>
      <c r="V35" s="1"/>
      <c r="W35" s="1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9.5" customHeight="1">
      <c r="A36" s="3" t="s">
        <v>56</v>
      </c>
      <c r="C36" s="3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"/>
      <c r="R36" s="2"/>
      <c r="S36" s="2"/>
      <c r="T36" s="2"/>
      <c r="U36" s="2"/>
      <c r="V36" s="2"/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9.5" customHeight="1">
      <c r="A37" s="3" t="s">
        <v>50</v>
      </c>
      <c r="C37" s="3"/>
      <c r="D37" s="5"/>
      <c r="E37" s="5"/>
      <c r="F37" s="5"/>
      <c r="G37" s="53"/>
      <c r="H37" s="5"/>
      <c r="I37" s="5"/>
      <c r="J37" s="5"/>
      <c r="K37" s="5"/>
      <c r="L37" s="5"/>
      <c r="M37" s="5"/>
      <c r="N37" s="5"/>
      <c r="O37" s="5"/>
      <c r="P37" s="5"/>
      <c r="Q37" s="2"/>
      <c r="R37" s="2"/>
      <c r="S37" s="2"/>
      <c r="T37" s="2"/>
      <c r="U37" s="2"/>
      <c r="V37" s="2"/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9.5" customHeight="1">
      <c r="A38" s="59" t="s">
        <v>49</v>
      </c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2"/>
      <c r="R38" s="2"/>
      <c r="S38" s="2"/>
      <c r="T38" s="2"/>
      <c r="U38" s="2"/>
      <c r="V38" s="2"/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9.5" customHeight="1">
      <c r="A39" s="60" t="s">
        <v>37</v>
      </c>
      <c r="B39" s="3"/>
      <c r="C39" s="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2"/>
      <c r="R39" s="2"/>
      <c r="S39" s="2"/>
      <c r="T39" s="2"/>
      <c r="U39" s="2"/>
      <c r="V39" s="2"/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9.5" customHeight="1">
      <c r="A40" s="60" t="s">
        <v>62</v>
      </c>
      <c r="B40" s="3"/>
      <c r="C40" s="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"/>
      <c r="R40" s="2"/>
      <c r="S40" s="2"/>
      <c r="T40" s="2"/>
      <c r="U40" s="2"/>
      <c r="V40" s="2"/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3" ht="14.25">
      <c r="A41" s="19" t="s">
        <v>18</v>
      </c>
      <c r="C41" s="20"/>
      <c r="D41" s="20"/>
      <c r="E41" s="20"/>
      <c r="F41" s="20"/>
      <c r="G41" s="20"/>
      <c r="H41" s="20"/>
      <c r="I41" s="20"/>
      <c r="J41" s="6"/>
      <c r="K41" s="6"/>
      <c r="L41" s="6"/>
      <c r="N41" s="6"/>
      <c r="O41" s="6"/>
      <c r="P41" s="6"/>
      <c r="W41" s="20"/>
    </row>
    <row r="42" spans="1:23" ht="7.5" customHeight="1">
      <c r="A42" s="20"/>
      <c r="B42" s="20"/>
      <c r="C42" s="20"/>
      <c r="D42" s="20"/>
      <c r="E42" s="20"/>
      <c r="F42" s="20"/>
      <c r="G42" s="20"/>
      <c r="H42" s="20"/>
      <c r="I42" s="20"/>
      <c r="J42" s="6"/>
      <c r="K42" s="6"/>
      <c r="L42" s="6"/>
      <c r="N42" s="6"/>
      <c r="O42" s="6"/>
      <c r="P42" s="6"/>
      <c r="W42" s="20"/>
    </row>
    <row r="43" spans="1:23" ht="14.25">
      <c r="A43" s="21" t="s">
        <v>19</v>
      </c>
      <c r="B43" s="21"/>
      <c r="C43" s="20"/>
      <c r="D43" s="20"/>
      <c r="E43" s="20"/>
      <c r="F43" s="20"/>
      <c r="G43" s="20"/>
      <c r="H43" s="20"/>
      <c r="I43" s="20"/>
      <c r="J43" s="6"/>
      <c r="K43" s="6"/>
      <c r="L43" s="6"/>
      <c r="N43" s="6"/>
      <c r="O43" s="6"/>
      <c r="P43" s="6"/>
      <c r="W43" s="20"/>
    </row>
    <row r="44" spans="1:23" ht="14.25">
      <c r="A44" s="21" t="s">
        <v>20</v>
      </c>
      <c r="B44" s="20"/>
      <c r="C44" s="20"/>
      <c r="D44" s="20"/>
      <c r="E44" s="20"/>
      <c r="F44" s="20"/>
      <c r="G44" s="20"/>
      <c r="H44" s="20"/>
      <c r="I44" s="20"/>
      <c r="J44" s="6"/>
      <c r="K44" s="6"/>
      <c r="L44" s="6"/>
      <c r="N44" s="6"/>
      <c r="O44" s="6"/>
      <c r="P44" s="6"/>
      <c r="W44" s="20"/>
    </row>
    <row r="45" spans="1:23" ht="14.25">
      <c r="A45" s="21" t="s">
        <v>21</v>
      </c>
      <c r="B45" s="20"/>
      <c r="C45" s="20"/>
      <c r="D45" s="20"/>
      <c r="E45" s="20"/>
      <c r="F45" s="20"/>
      <c r="G45" s="20"/>
      <c r="H45" s="20"/>
      <c r="I45" s="20"/>
      <c r="J45" s="6"/>
      <c r="K45" s="6"/>
      <c r="L45" s="6"/>
      <c r="N45" s="6"/>
      <c r="O45" s="6"/>
      <c r="P45" s="6"/>
      <c r="W45" s="20"/>
    </row>
    <row r="46" spans="1:23" ht="14.25">
      <c r="A46" s="21" t="s">
        <v>22</v>
      </c>
      <c r="B46" s="20"/>
      <c r="C46" s="20"/>
      <c r="D46" s="20"/>
      <c r="E46" s="20"/>
      <c r="F46" s="20"/>
      <c r="G46" s="20"/>
      <c r="H46" s="20"/>
      <c r="I46" s="20"/>
      <c r="J46" s="6"/>
      <c r="K46" s="6"/>
      <c r="L46" s="6"/>
      <c r="N46" s="6"/>
      <c r="O46" s="6"/>
      <c r="P46" s="6"/>
      <c r="W46" s="20"/>
    </row>
    <row r="47" spans="2:23" ht="14.25">
      <c r="B47" s="1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W47" s="7"/>
    </row>
    <row r="48" spans="3:23" ht="14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W48" s="6"/>
    </row>
    <row r="49" spans="1:23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W49" s="18"/>
    </row>
  </sheetData>
  <sheetProtection/>
  <mergeCells count="22">
    <mergeCell ref="L8:L9"/>
    <mergeCell ref="Q8:Q9"/>
    <mergeCell ref="M6:Q6"/>
    <mergeCell ref="H8:H9"/>
    <mergeCell ref="E4:Q4"/>
    <mergeCell ref="I7:I9"/>
    <mergeCell ref="K7:K9"/>
    <mergeCell ref="W4:W9"/>
    <mergeCell ref="T5:V5"/>
    <mergeCell ref="T6:V6"/>
    <mergeCell ref="R6:R9"/>
    <mergeCell ref="S6:S9"/>
    <mergeCell ref="E7:E9"/>
    <mergeCell ref="P7:P9"/>
    <mergeCell ref="A34:B34"/>
    <mergeCell ref="O7:O9"/>
    <mergeCell ref="N7:N9"/>
    <mergeCell ref="G7:G9"/>
    <mergeCell ref="M7:M9"/>
    <mergeCell ref="J7:J9"/>
    <mergeCell ref="D6:D7"/>
    <mergeCell ref="F7:F9"/>
  </mergeCells>
  <printOptions horizontalCentered="1"/>
  <pageMargins left="0.7086614173228347" right="0.7086614173228347" top="0.984251968503937" bottom="0.7874015748031497" header="0" footer="0.3937007874015748"/>
  <pageSetup horizontalDpi="600" verticalDpi="600" orientation="portrait" paperSize="9" scale="56" r:id="rId2"/>
  <headerFooter alignWithMargins="0">
    <oddFooter>&amp;C&amp;20‐27‐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野田 英志</cp:lastModifiedBy>
  <cp:lastPrinted>2019-10-28T05:24:05Z</cp:lastPrinted>
  <dcterms:created xsi:type="dcterms:W3CDTF">2001-11-22T02:05:18Z</dcterms:created>
  <dcterms:modified xsi:type="dcterms:W3CDTF">2019-10-30T07:55:21Z</dcterms:modified>
  <cp:category/>
  <cp:version/>
  <cp:contentType/>
  <cp:contentStatus/>
</cp:coreProperties>
</file>