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９\R1.9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<sst xmlns="http://schemas.openxmlformats.org/spreadsheetml/2006/main" count="194" uniqueCount="63">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</sst>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85" zoomScaleNormal="100" zoomScaleSheetLayoutView="85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-317</v>
      </c>
      <c r="C9" s="34">
        <f>C10+C11</f>
        <v>-147</v>
      </c>
      <c r="D9" s="64">
        <f>IF(B9-C9=0,"-",(1-(B9/(B9-C9)))*-1)</f>
        <v>0.86470588235294121</v>
      </c>
      <c r="E9" s="34">
        <f>E10+E11</f>
        <v>-4687</v>
      </c>
      <c r="F9" s="64">
        <f>IF(B9-E9=0,"-",(1-(B9/(B9-E9)))*-1)</f>
        <v>-1.0725400457665903</v>
      </c>
      <c r="G9" s="34">
        <f>G10+G11</f>
        <v>-292</v>
      </c>
      <c r="H9" s="34">
        <f>H10+H11</f>
        <v>350</v>
      </c>
      <c r="I9" s="34">
        <f>I10+I11</f>
        <v>4053</v>
      </c>
      <c r="J9" s="34">
        <f>J10+J11</f>
        <v>642</v>
      </c>
      <c r="K9" s="34">
        <f>K10+K11</f>
        <v>7548</v>
      </c>
      <c r="L9" s="51">
        <f t="shared" ref="L9:L19" si="0">M9-N9</f>
        <v>-6.1846927519729888</v>
      </c>
      <c r="M9" s="55">
        <v>7.4131591205155676</v>
      </c>
      <c r="N9" s="55">
        <v>13.597851872488556</v>
      </c>
      <c r="O9" s="34">
        <f t="shared" ref="O9:W9" si="1">O10+O11</f>
        <v>-25</v>
      </c>
      <c r="P9" s="34">
        <f t="shared" si="1"/>
        <v>1150</v>
      </c>
      <c r="Q9" s="34">
        <f t="shared" si="1"/>
        <v>16380</v>
      </c>
      <c r="R9" s="34">
        <f t="shared" si="1"/>
        <v>739</v>
      </c>
      <c r="S9" s="34">
        <f t="shared" si="1"/>
        <v>411</v>
      </c>
      <c r="T9" s="34">
        <f t="shared" si="1"/>
        <v>1175</v>
      </c>
      <c r="U9" s="34">
        <f t="shared" si="1"/>
        <v>17572</v>
      </c>
      <c r="V9" s="34">
        <f t="shared" si="1"/>
        <v>764</v>
      </c>
      <c r="W9" s="34">
        <f t="shared" si="1"/>
        <v>411</v>
      </c>
      <c r="X9" s="51">
        <v>-0.52951136575111235</v>
      </c>
    </row>
    <row r="10" spans="1:24" ht="18.75" customHeight="1" x14ac:dyDescent="0.15">
      <c r="A10" s="6" t="s">
        <v>28</v>
      </c>
      <c r="B10" s="35">
        <f>B20+B21+B22+B23</f>
        <v>-137</v>
      </c>
      <c r="C10" s="35">
        <f>C20+C21+C22+C23</f>
        <v>-28</v>
      </c>
      <c r="D10" s="65">
        <f t="shared" ref="D10:D38" si="2">IF(B10-C10=0,"-",(1-(B10/(B10-C10)))*-1)</f>
        <v>0.25688073394495414</v>
      </c>
      <c r="E10" s="35">
        <f>E20+E21+E22+E23</f>
        <v>-2634</v>
      </c>
      <c r="F10" s="65">
        <f t="shared" ref="F10:F38" si="3">IF(B10-E10=0,"-",(1-(B10/(B10-E10)))*-1)</f>
        <v>-1.0548658390068082</v>
      </c>
      <c r="G10" s="35">
        <f>G20+G21+G22+G23</f>
        <v>-131</v>
      </c>
      <c r="H10" s="35">
        <f>H20+H21+H22+H23</f>
        <v>280</v>
      </c>
      <c r="I10" s="35">
        <f>I20+I21+I22+I23</f>
        <v>3230</v>
      </c>
      <c r="J10" s="35">
        <f>J20+J21+J22+J23</f>
        <v>411</v>
      </c>
      <c r="K10" s="35">
        <f>K20+K21+K22+K23</f>
        <v>5133</v>
      </c>
      <c r="L10" s="48">
        <f t="shared" si="0"/>
        <v>-3.7049067175541497</v>
      </c>
      <c r="M10" s="56">
        <v>7.9188845871386482</v>
      </c>
      <c r="N10" s="56">
        <v>11.623791304692798</v>
      </c>
      <c r="O10" s="35">
        <f t="shared" ref="O10:W10" si="4">O20+O21+O22+O23</f>
        <v>-6</v>
      </c>
      <c r="P10" s="35">
        <f t="shared" si="4"/>
        <v>868</v>
      </c>
      <c r="Q10" s="35">
        <f t="shared" si="4"/>
        <v>12371</v>
      </c>
      <c r="R10" s="35">
        <f t="shared" si="4"/>
        <v>592</v>
      </c>
      <c r="S10" s="35">
        <f t="shared" si="4"/>
        <v>276</v>
      </c>
      <c r="T10" s="35">
        <f t="shared" si="4"/>
        <v>874</v>
      </c>
      <c r="U10" s="35">
        <f t="shared" si="4"/>
        <v>13102</v>
      </c>
      <c r="V10" s="35">
        <f t="shared" si="4"/>
        <v>631</v>
      </c>
      <c r="W10" s="35">
        <f t="shared" si="4"/>
        <v>243</v>
      </c>
      <c r="X10" s="48">
        <v>-0.1696903840101136</v>
      </c>
    </row>
    <row r="11" spans="1:24" ht="18.75" customHeight="1" x14ac:dyDescent="0.15">
      <c r="A11" s="2" t="s">
        <v>27</v>
      </c>
      <c r="B11" s="36">
        <f>B12+B13+B14+B15+B16</f>
        <v>-180</v>
      </c>
      <c r="C11" s="36">
        <f>C12+C13+C14+C15+C16</f>
        <v>-119</v>
      </c>
      <c r="D11" s="66">
        <f t="shared" si="2"/>
        <v>1.9508196721311477</v>
      </c>
      <c r="E11" s="36">
        <f>E12+E13+E14+E15+E16</f>
        <v>-2053</v>
      </c>
      <c r="F11" s="66">
        <f t="shared" si="3"/>
        <v>-1.0961025093432994</v>
      </c>
      <c r="G11" s="36">
        <f>G12+G13+G14+G15+G16</f>
        <v>-161</v>
      </c>
      <c r="H11" s="36">
        <f>H12+H13+H14+H15+H16</f>
        <v>70</v>
      </c>
      <c r="I11" s="36">
        <f>I12+I13+I14+I15+I16</f>
        <v>823</v>
      </c>
      <c r="J11" s="36">
        <f>J12+J13+J14+J15+J16</f>
        <v>231</v>
      </c>
      <c r="K11" s="36">
        <f>K12+K13+K14+K15+K16</f>
        <v>2415</v>
      </c>
      <c r="L11" s="50">
        <f t="shared" si="0"/>
        <v>-13.580968479164945</v>
      </c>
      <c r="M11" s="57">
        <v>5.9047689039847606</v>
      </c>
      <c r="N11" s="57">
        <v>19.485737383149704</v>
      </c>
      <c r="O11" s="36">
        <f t="shared" ref="O11:W11" si="5">O12+O13+O14+O15+O16</f>
        <v>-19</v>
      </c>
      <c r="P11" s="36">
        <f t="shared" si="5"/>
        <v>282</v>
      </c>
      <c r="Q11" s="36">
        <f t="shared" si="5"/>
        <v>4009</v>
      </c>
      <c r="R11" s="36">
        <f t="shared" si="5"/>
        <v>147</v>
      </c>
      <c r="S11" s="36">
        <f t="shared" si="5"/>
        <v>135</v>
      </c>
      <c r="T11" s="36">
        <f t="shared" si="5"/>
        <v>301</v>
      </c>
      <c r="U11" s="36">
        <f t="shared" si="5"/>
        <v>4470</v>
      </c>
      <c r="V11" s="36">
        <f t="shared" si="5"/>
        <v>133</v>
      </c>
      <c r="W11" s="36">
        <f t="shared" si="5"/>
        <v>168</v>
      </c>
      <c r="X11" s="53">
        <v>-1.602722988224432</v>
      </c>
    </row>
    <row r="12" spans="1:24" ht="18.75" customHeight="1" x14ac:dyDescent="0.15">
      <c r="A12" s="6" t="s">
        <v>26</v>
      </c>
      <c r="B12" s="35">
        <f>B24</f>
        <v>-28</v>
      </c>
      <c r="C12" s="35">
        <f>C24</f>
        <v>-20</v>
      </c>
      <c r="D12" s="65">
        <f t="shared" si="2"/>
        <v>2.5</v>
      </c>
      <c r="E12" s="35">
        <f>E24</f>
        <v>-222</v>
      </c>
      <c r="F12" s="65">
        <f t="shared" si="3"/>
        <v>-1.1443298969072164</v>
      </c>
      <c r="G12" s="35">
        <f>G24</f>
        <v>-24</v>
      </c>
      <c r="H12" s="35">
        <f>H24</f>
        <v>3</v>
      </c>
      <c r="I12" s="35">
        <f>I24</f>
        <v>67</v>
      </c>
      <c r="J12" s="35">
        <f>J24</f>
        <v>27</v>
      </c>
      <c r="K12" s="35">
        <f>K24</f>
        <v>186</v>
      </c>
      <c r="L12" s="48">
        <f t="shared" si="0"/>
        <v>-25.860771040659859</v>
      </c>
      <c r="M12" s="56">
        <v>3.2325963800824828</v>
      </c>
      <c r="N12" s="56">
        <v>29.093367420742343</v>
      </c>
      <c r="O12" s="35">
        <f t="shared" ref="O12:W12" si="6">O24</f>
        <v>-4</v>
      </c>
      <c r="P12" s="35">
        <f t="shared" si="6"/>
        <v>18</v>
      </c>
      <c r="Q12" s="35">
        <f t="shared" si="6"/>
        <v>300</v>
      </c>
      <c r="R12" s="35">
        <f t="shared" si="6"/>
        <v>9</v>
      </c>
      <c r="S12" s="35">
        <f t="shared" si="6"/>
        <v>9</v>
      </c>
      <c r="T12" s="35">
        <f t="shared" si="6"/>
        <v>22</v>
      </c>
      <c r="U12" s="35">
        <f t="shared" si="6"/>
        <v>403</v>
      </c>
      <c r="V12" s="35">
        <f t="shared" si="6"/>
        <v>8</v>
      </c>
      <c r="W12" s="35">
        <f t="shared" si="6"/>
        <v>14</v>
      </c>
      <c r="X12" s="48">
        <v>-4.3101285067766426</v>
      </c>
    </row>
    <row r="13" spans="1:24" ht="18.75" customHeight="1" x14ac:dyDescent="0.15">
      <c r="A13" s="4" t="s">
        <v>25</v>
      </c>
      <c r="B13" s="37">
        <f>B25+B26+B27</f>
        <v>-58</v>
      </c>
      <c r="C13" s="37">
        <f>C25+C26+C27</f>
        <v>-6</v>
      </c>
      <c r="D13" s="67">
        <f t="shared" si="2"/>
        <v>0.11538461538461542</v>
      </c>
      <c r="E13" s="37">
        <f>E25+E26+E27</f>
        <v>-545</v>
      </c>
      <c r="F13" s="67">
        <f t="shared" si="3"/>
        <v>-1.1190965092402465</v>
      </c>
      <c r="G13" s="37">
        <f>G25+G26+G27</f>
        <v>-35</v>
      </c>
      <c r="H13" s="37">
        <f>H25+H26+H27</f>
        <v>8</v>
      </c>
      <c r="I13" s="37">
        <f>I25+I26+I27</f>
        <v>124</v>
      </c>
      <c r="J13" s="37">
        <f>J25+J26+J27</f>
        <v>43</v>
      </c>
      <c r="K13" s="37">
        <f>K25+K26+K27</f>
        <v>471</v>
      </c>
      <c r="L13" s="49">
        <f t="shared" si="0"/>
        <v>-16.179057523989968</v>
      </c>
      <c r="M13" s="58">
        <v>3.6980702911977059</v>
      </c>
      <c r="N13" s="58">
        <v>19.877127815187674</v>
      </c>
      <c r="O13" s="37">
        <f t="shared" ref="O13:W13" si="7">O25+O26+O27</f>
        <v>-23</v>
      </c>
      <c r="P13" s="37">
        <f t="shared" si="7"/>
        <v>30</v>
      </c>
      <c r="Q13" s="37">
        <f t="shared" si="7"/>
        <v>630</v>
      </c>
      <c r="R13" s="37">
        <f t="shared" si="7"/>
        <v>18</v>
      </c>
      <c r="S13" s="37">
        <f t="shared" si="7"/>
        <v>12</v>
      </c>
      <c r="T13" s="37">
        <f t="shared" si="7"/>
        <v>53</v>
      </c>
      <c r="U13" s="37">
        <f t="shared" si="7"/>
        <v>828</v>
      </c>
      <c r="V13" s="37">
        <f t="shared" si="7"/>
        <v>31</v>
      </c>
      <c r="W13" s="37">
        <f t="shared" si="7"/>
        <v>22</v>
      </c>
      <c r="X13" s="49">
        <v>-10.631952087193405</v>
      </c>
    </row>
    <row r="14" spans="1:24" ht="18.75" customHeight="1" x14ac:dyDescent="0.15">
      <c r="A14" s="4" t="s">
        <v>24</v>
      </c>
      <c r="B14" s="37">
        <f>B28+B29+B30+B31</f>
        <v>-41</v>
      </c>
      <c r="C14" s="37">
        <f>C28+C29+C30+C31</f>
        <v>-41</v>
      </c>
      <c r="D14" s="67" t="str">
        <f t="shared" si="2"/>
        <v>-</v>
      </c>
      <c r="E14" s="37">
        <f>E28+E29+E30+E31</f>
        <v>-612</v>
      </c>
      <c r="F14" s="67">
        <f t="shared" si="3"/>
        <v>-1.0718038528896672</v>
      </c>
      <c r="G14" s="37">
        <f>G28+G29+G30+G31</f>
        <v>-50</v>
      </c>
      <c r="H14" s="37">
        <f>H28+H29+H30+H31</f>
        <v>28</v>
      </c>
      <c r="I14" s="37">
        <f>I28+I29+I30+I31</f>
        <v>363</v>
      </c>
      <c r="J14" s="37">
        <f>J28+J29+J30+J31</f>
        <v>78</v>
      </c>
      <c r="K14" s="37">
        <f>K28+K29+K30+K31</f>
        <v>854</v>
      </c>
      <c r="L14" s="49">
        <f t="shared" si="0"/>
        <v>-11.105215374242714</v>
      </c>
      <c r="M14" s="58">
        <v>6.2189206095759211</v>
      </c>
      <c r="N14" s="58">
        <v>17.324135983818636</v>
      </c>
      <c r="O14" s="37">
        <f t="shared" ref="O14:W14" si="8">O28+O29+O30+O31</f>
        <v>9</v>
      </c>
      <c r="P14" s="37">
        <f t="shared" si="8"/>
        <v>108</v>
      </c>
      <c r="Q14" s="37">
        <f t="shared" si="8"/>
        <v>1517</v>
      </c>
      <c r="R14" s="37">
        <f t="shared" si="8"/>
        <v>60</v>
      </c>
      <c r="S14" s="37">
        <f t="shared" si="8"/>
        <v>48</v>
      </c>
      <c r="T14" s="37">
        <f t="shared" si="8"/>
        <v>99</v>
      </c>
      <c r="U14" s="37">
        <f t="shared" si="8"/>
        <v>1638</v>
      </c>
      <c r="V14" s="37">
        <f t="shared" si="8"/>
        <v>45</v>
      </c>
      <c r="W14" s="37">
        <f t="shared" si="8"/>
        <v>54</v>
      </c>
      <c r="X14" s="49">
        <v>1.9989387673636898</v>
      </c>
    </row>
    <row r="15" spans="1:24" ht="18.75" customHeight="1" x14ac:dyDescent="0.15">
      <c r="A15" s="4" t="s">
        <v>23</v>
      </c>
      <c r="B15" s="37">
        <f>B32+B33+B34+B35</f>
        <v>-31</v>
      </c>
      <c r="C15" s="37">
        <f>C32+C33+C34+C35</f>
        <v>-56</v>
      </c>
      <c r="D15" s="67">
        <f t="shared" si="2"/>
        <v>-2.2400000000000002</v>
      </c>
      <c r="E15" s="37">
        <f>E32+E33+E34+E35</f>
        <v>-385</v>
      </c>
      <c r="F15" s="67">
        <f t="shared" si="3"/>
        <v>-1.0875706214689265</v>
      </c>
      <c r="G15" s="37">
        <f>G32+G33+G34+G35</f>
        <v>-34</v>
      </c>
      <c r="H15" s="37">
        <f>H32+H33+H34+H35</f>
        <v>25</v>
      </c>
      <c r="I15" s="37">
        <f>I32+I33+I34+I35</f>
        <v>233</v>
      </c>
      <c r="J15" s="37">
        <f>J32+J33+J34+J35</f>
        <v>59</v>
      </c>
      <c r="K15" s="39">
        <f>K32+K33+K34+K35</f>
        <v>639</v>
      </c>
      <c r="L15" s="49">
        <f>M15-N15</f>
        <v>-9.9219912421037844</v>
      </c>
      <c r="M15" s="58">
        <v>7.2955817956645443</v>
      </c>
      <c r="N15" s="58">
        <v>17.217573037768329</v>
      </c>
      <c r="O15" s="39">
        <f t="shared" ref="O15:W15" si="9">O32+O33+O34+O35</f>
        <v>3</v>
      </c>
      <c r="P15" s="37">
        <f t="shared" si="9"/>
        <v>105</v>
      </c>
      <c r="Q15" s="37">
        <f t="shared" si="9"/>
        <v>1305</v>
      </c>
      <c r="R15" s="37">
        <f t="shared" si="9"/>
        <v>46</v>
      </c>
      <c r="S15" s="37">
        <f t="shared" si="9"/>
        <v>59</v>
      </c>
      <c r="T15" s="37">
        <f>T32+T33+T34+T35</f>
        <v>102</v>
      </c>
      <c r="U15" s="37">
        <f t="shared" si="9"/>
        <v>1284</v>
      </c>
      <c r="V15" s="37">
        <f t="shared" si="9"/>
        <v>41</v>
      </c>
      <c r="W15" s="37">
        <f t="shared" si="9"/>
        <v>61</v>
      </c>
      <c r="X15" s="49">
        <v>0.87546981547974667</v>
      </c>
    </row>
    <row r="16" spans="1:24" ht="18.75" customHeight="1" x14ac:dyDescent="0.15">
      <c r="A16" s="2" t="s">
        <v>22</v>
      </c>
      <c r="B16" s="36">
        <f>B36+B37+B38</f>
        <v>-22</v>
      </c>
      <c r="C16" s="36">
        <f>C36+C37+C38</f>
        <v>4</v>
      </c>
      <c r="D16" s="66">
        <f t="shared" si="2"/>
        <v>-0.15384615384615385</v>
      </c>
      <c r="E16" s="36">
        <f>E36+E37+E38</f>
        <v>-289</v>
      </c>
      <c r="F16" s="66">
        <f t="shared" si="3"/>
        <v>-1.0823970037453183</v>
      </c>
      <c r="G16" s="36">
        <f>G36+G37+G38</f>
        <v>-18</v>
      </c>
      <c r="H16" s="36">
        <f>H36+H37+H38</f>
        <v>6</v>
      </c>
      <c r="I16" s="36">
        <f>I36+I37+I38</f>
        <v>36</v>
      </c>
      <c r="J16" s="36">
        <f>J36+J37+J38</f>
        <v>24</v>
      </c>
      <c r="K16" s="36">
        <f>K36+K37+K38</f>
        <v>265</v>
      </c>
      <c r="L16" s="50">
        <f t="shared" si="0"/>
        <v>-21.573237364715773</v>
      </c>
      <c r="M16" s="57">
        <v>7.1910791215719243</v>
      </c>
      <c r="N16" s="57">
        <v>28.764316486287697</v>
      </c>
      <c r="O16" s="36">
        <f t="shared" ref="O16:W16" si="10">O36+O37+O38</f>
        <v>-4</v>
      </c>
      <c r="P16" s="36">
        <f t="shared" si="10"/>
        <v>21</v>
      </c>
      <c r="Q16" s="36">
        <f t="shared" si="10"/>
        <v>257</v>
      </c>
      <c r="R16" s="36">
        <f t="shared" si="10"/>
        <v>14</v>
      </c>
      <c r="S16" s="36">
        <f t="shared" si="10"/>
        <v>7</v>
      </c>
      <c r="T16" s="36">
        <f t="shared" si="10"/>
        <v>25</v>
      </c>
      <c r="U16" s="36">
        <f t="shared" si="10"/>
        <v>317</v>
      </c>
      <c r="V16" s="36">
        <f t="shared" si="10"/>
        <v>8</v>
      </c>
      <c r="W16" s="36">
        <f t="shared" si="10"/>
        <v>17</v>
      </c>
      <c r="X16" s="53">
        <v>-4.7940527477146127</v>
      </c>
    </row>
    <row r="17" spans="1:24" ht="18.75" customHeight="1" x14ac:dyDescent="0.15">
      <c r="A17" s="6" t="s">
        <v>21</v>
      </c>
      <c r="B17" s="35">
        <f>B12+B13+B20</f>
        <v>-252</v>
      </c>
      <c r="C17" s="35">
        <f>C12+C13+C20</f>
        <v>-171</v>
      </c>
      <c r="D17" s="65">
        <f t="shared" si="2"/>
        <v>2.1111111111111112</v>
      </c>
      <c r="E17" s="35">
        <f>E12+E13+E20</f>
        <v>-2083</v>
      </c>
      <c r="F17" s="65">
        <f t="shared" si="3"/>
        <v>-1.1376297105406881</v>
      </c>
      <c r="G17" s="35">
        <f>G12+G13+G20</f>
        <v>-119</v>
      </c>
      <c r="H17" s="35">
        <f>H12+H13+H20</f>
        <v>125</v>
      </c>
      <c r="I17" s="35">
        <f>I12+I13+I20</f>
        <v>1567</v>
      </c>
      <c r="J17" s="35">
        <f>J12+J13+J20</f>
        <v>244</v>
      </c>
      <c r="K17" s="35">
        <f>K12+K13+K20</f>
        <v>2914</v>
      </c>
      <c r="L17" s="48">
        <f t="shared" si="0"/>
        <v>-6.2211848567752499</v>
      </c>
      <c r="M17" s="56">
        <v>6.534858042831142</v>
      </c>
      <c r="N17" s="56">
        <v>12.756042899606392</v>
      </c>
      <c r="O17" s="35">
        <f t="shared" ref="O17:W17" si="11">O12+O13+O20</f>
        <v>-133</v>
      </c>
      <c r="P17" s="35">
        <f t="shared" si="11"/>
        <v>300</v>
      </c>
      <c r="Q17" s="35">
        <f t="shared" si="11"/>
        <v>5638</v>
      </c>
      <c r="R17" s="35">
        <f t="shared" si="11"/>
        <v>218</v>
      </c>
      <c r="S17" s="35">
        <f t="shared" si="11"/>
        <v>82</v>
      </c>
      <c r="T17" s="35">
        <f t="shared" si="11"/>
        <v>433</v>
      </c>
      <c r="U17" s="35">
        <f t="shared" si="11"/>
        <v>6374</v>
      </c>
      <c r="V17" s="35">
        <f t="shared" si="11"/>
        <v>337</v>
      </c>
      <c r="W17" s="35">
        <f t="shared" si="11"/>
        <v>96</v>
      </c>
      <c r="X17" s="48">
        <v>-6.9530889575723354</v>
      </c>
    </row>
    <row r="18" spans="1:24" ht="18.75" customHeight="1" x14ac:dyDescent="0.15">
      <c r="A18" s="4" t="s">
        <v>20</v>
      </c>
      <c r="B18" s="37">
        <f>B14+B22</f>
        <v>-98</v>
      </c>
      <c r="C18" s="37">
        <f>C14+C22</f>
        <v>-65</v>
      </c>
      <c r="D18" s="67">
        <f t="shared" si="2"/>
        <v>1.9696969696969697</v>
      </c>
      <c r="E18" s="37">
        <f>E14+E22</f>
        <v>-1091</v>
      </c>
      <c r="F18" s="67">
        <f t="shared" si="3"/>
        <v>-1.0986908358509566</v>
      </c>
      <c r="G18" s="37">
        <f>G14+G22</f>
        <v>-88</v>
      </c>
      <c r="H18" s="37">
        <f>H14+H22</f>
        <v>50</v>
      </c>
      <c r="I18" s="37">
        <f>I14+I22</f>
        <v>713</v>
      </c>
      <c r="J18" s="37">
        <f>J14+J22</f>
        <v>138</v>
      </c>
      <c r="K18" s="37">
        <f>K14+K22</f>
        <v>1580</v>
      </c>
      <c r="L18" s="49">
        <f t="shared" si="0"/>
        <v>-10.363777629211654</v>
      </c>
      <c r="M18" s="58">
        <v>5.8885100165975315</v>
      </c>
      <c r="N18" s="58">
        <v>16.252287645809187</v>
      </c>
      <c r="O18" s="37">
        <f t="shared" ref="O18:W18" si="12">O14+O22</f>
        <v>-10</v>
      </c>
      <c r="P18" s="37">
        <f t="shared" si="12"/>
        <v>187</v>
      </c>
      <c r="Q18" s="37">
        <f t="shared" si="12"/>
        <v>2855</v>
      </c>
      <c r="R18" s="37">
        <f t="shared" si="12"/>
        <v>84</v>
      </c>
      <c r="S18" s="37">
        <f t="shared" si="12"/>
        <v>103</v>
      </c>
      <c r="T18" s="37">
        <f t="shared" si="12"/>
        <v>197</v>
      </c>
      <c r="U18" s="37">
        <f t="shared" si="12"/>
        <v>3079</v>
      </c>
      <c r="V18" s="37">
        <f t="shared" si="12"/>
        <v>91</v>
      </c>
      <c r="W18" s="37">
        <f t="shared" si="12"/>
        <v>106</v>
      </c>
      <c r="X18" s="49">
        <v>-1.1777020033195029</v>
      </c>
    </row>
    <row r="19" spans="1:24" ht="18.75" customHeight="1" x14ac:dyDescent="0.15">
      <c r="A19" s="2" t="s">
        <v>19</v>
      </c>
      <c r="B19" s="36">
        <f>B15+B16+B21+B23</f>
        <v>33</v>
      </c>
      <c r="C19" s="36">
        <f>C15+C16+C21+C23</f>
        <v>89</v>
      </c>
      <c r="D19" s="66">
        <f t="shared" si="2"/>
        <v>-1.5892857142857144</v>
      </c>
      <c r="E19" s="36">
        <f>E15+E16+E21+E23</f>
        <v>-1513</v>
      </c>
      <c r="F19" s="66">
        <f t="shared" si="3"/>
        <v>-0.9786545924967659</v>
      </c>
      <c r="G19" s="36">
        <f>G15+G16+G21+G23</f>
        <v>-85</v>
      </c>
      <c r="H19" s="36">
        <f>H15+H16+H21+H23</f>
        <v>175</v>
      </c>
      <c r="I19" s="36">
        <f>I15+I16+I21+I23</f>
        <v>1773</v>
      </c>
      <c r="J19" s="36">
        <f>J15+J16+J21+J23</f>
        <v>260</v>
      </c>
      <c r="K19" s="38">
        <f>K15+K16+K21+K23</f>
        <v>3054</v>
      </c>
      <c r="L19" s="50">
        <f t="shared" si="0"/>
        <v>-4.3380541803042121</v>
      </c>
      <c r="M19" s="57">
        <v>8.9312880182733796</v>
      </c>
      <c r="N19" s="57">
        <v>13.269342198577592</v>
      </c>
      <c r="O19" s="38">
        <f t="shared" ref="O19:W19" si="13">O15+O16+O21+O23</f>
        <v>118</v>
      </c>
      <c r="P19" s="38">
        <f>P15+P16+P21+P23</f>
        <v>663</v>
      </c>
      <c r="Q19" s="36">
        <f t="shared" si="13"/>
        <v>7887</v>
      </c>
      <c r="R19" s="36">
        <f t="shared" si="13"/>
        <v>437</v>
      </c>
      <c r="S19" s="36">
        <f t="shared" si="13"/>
        <v>226</v>
      </c>
      <c r="T19" s="36">
        <f t="shared" si="13"/>
        <v>545</v>
      </c>
      <c r="U19" s="36">
        <f t="shared" si="13"/>
        <v>8119</v>
      </c>
      <c r="V19" s="36">
        <f t="shared" si="13"/>
        <v>336</v>
      </c>
      <c r="W19" s="36">
        <f t="shared" si="13"/>
        <v>209</v>
      </c>
      <c r="X19" s="53">
        <v>6.0222399208929076</v>
      </c>
    </row>
    <row r="20" spans="1:24" ht="18.75" customHeight="1" x14ac:dyDescent="0.15">
      <c r="A20" s="5" t="s">
        <v>18</v>
      </c>
      <c r="B20" s="40">
        <f>G20+O20</f>
        <v>-166</v>
      </c>
      <c r="C20" s="40">
        <v>-145</v>
      </c>
      <c r="D20" s="68">
        <f t="shared" si="2"/>
        <v>6.9047619047619051</v>
      </c>
      <c r="E20" s="40">
        <f>I20-K20+Q20-U20</f>
        <v>-1316</v>
      </c>
      <c r="F20" s="68">
        <f t="shared" si="3"/>
        <v>-1.1443478260869564</v>
      </c>
      <c r="G20" s="40">
        <f>H20-J20</f>
        <v>-60</v>
      </c>
      <c r="H20" s="40">
        <v>114</v>
      </c>
      <c r="I20" s="40">
        <v>1376</v>
      </c>
      <c r="J20" s="40">
        <v>174</v>
      </c>
      <c r="K20" s="40">
        <v>2257</v>
      </c>
      <c r="L20" s="48">
        <f>M20-N20</f>
        <v>-3.7413826476039516</v>
      </c>
      <c r="M20" s="56">
        <v>7.1086270304475088</v>
      </c>
      <c r="N20" s="56">
        <v>10.85000967805146</v>
      </c>
      <c r="O20" s="40">
        <f>P20-T20</f>
        <v>-106</v>
      </c>
      <c r="P20" s="40">
        <f>R20+S20</f>
        <v>252</v>
      </c>
      <c r="Q20" s="41">
        <v>4708</v>
      </c>
      <c r="R20" s="41">
        <v>191</v>
      </c>
      <c r="S20" s="41">
        <v>61</v>
      </c>
      <c r="T20" s="41">
        <f>SUM(V20:W20)</f>
        <v>358</v>
      </c>
      <c r="U20" s="41">
        <v>5143</v>
      </c>
      <c r="V20" s="41">
        <v>298</v>
      </c>
      <c r="W20" s="41">
        <v>60</v>
      </c>
      <c r="X20" s="52">
        <v>-6.6097760107669803</v>
      </c>
    </row>
    <row r="21" spans="1:24" ht="18.75" customHeight="1" x14ac:dyDescent="0.15">
      <c r="A21" s="3" t="s">
        <v>17</v>
      </c>
      <c r="B21" s="42">
        <f t="shared" ref="B21:B38" si="14">G21+O21</f>
        <v>86</v>
      </c>
      <c r="C21" s="42">
        <v>95</v>
      </c>
      <c r="D21" s="69">
        <f t="shared" si="2"/>
        <v>-10.555555555555555</v>
      </c>
      <c r="E21" s="42">
        <f t="shared" ref="E21:E38" si="15">I21-K21+Q21-U21</f>
        <v>-560</v>
      </c>
      <c r="F21" s="69">
        <f t="shared" si="3"/>
        <v>-0.86687306501547989</v>
      </c>
      <c r="G21" s="42">
        <f t="shared" ref="G21:G38" si="16">H21-J21</f>
        <v>-7</v>
      </c>
      <c r="H21" s="42">
        <v>122</v>
      </c>
      <c r="I21" s="42">
        <v>1280</v>
      </c>
      <c r="J21" s="42">
        <v>129</v>
      </c>
      <c r="K21" s="42">
        <v>1653</v>
      </c>
      <c r="L21" s="49">
        <f t="shared" ref="L21:L38" si="17">M21-N21</f>
        <v>-0.55807154935951786</v>
      </c>
      <c r="M21" s="58">
        <v>9.7263898602658738</v>
      </c>
      <c r="N21" s="58">
        <v>10.284461409625392</v>
      </c>
      <c r="O21" s="42">
        <f t="shared" ref="O21:O38" si="18">P21-T21</f>
        <v>93</v>
      </c>
      <c r="P21" s="42">
        <f t="shared" ref="P21:P38" si="19">R21+S21</f>
        <v>424</v>
      </c>
      <c r="Q21" s="42">
        <v>4970</v>
      </c>
      <c r="R21" s="42">
        <v>279</v>
      </c>
      <c r="S21" s="42">
        <v>145</v>
      </c>
      <c r="T21" s="42">
        <f t="shared" ref="T21:T38" si="20">SUM(V21:W21)</f>
        <v>331</v>
      </c>
      <c r="U21" s="42">
        <v>5157</v>
      </c>
      <c r="V21" s="42">
        <v>242</v>
      </c>
      <c r="W21" s="42">
        <v>89</v>
      </c>
      <c r="X21" s="49">
        <v>7.414379155776448</v>
      </c>
    </row>
    <row r="22" spans="1:24" ht="18.75" customHeight="1" x14ac:dyDescent="0.15">
      <c r="A22" s="3" t="s">
        <v>16</v>
      </c>
      <c r="B22" s="42">
        <f t="shared" si="14"/>
        <v>-57</v>
      </c>
      <c r="C22" s="42">
        <v>-24</v>
      </c>
      <c r="D22" s="69">
        <f t="shared" si="2"/>
        <v>0.72727272727272729</v>
      </c>
      <c r="E22" s="42">
        <f t="shared" si="15"/>
        <v>-479</v>
      </c>
      <c r="F22" s="69">
        <f t="shared" si="3"/>
        <v>-1.1350710900473935</v>
      </c>
      <c r="G22" s="42">
        <f t="shared" si="16"/>
        <v>-38</v>
      </c>
      <c r="H22" s="42">
        <v>22</v>
      </c>
      <c r="I22" s="42">
        <v>350</v>
      </c>
      <c r="J22" s="42">
        <v>60</v>
      </c>
      <c r="K22" s="42">
        <v>726</v>
      </c>
      <c r="L22" s="49">
        <f t="shared" si="17"/>
        <v>-9.5268579090092338</v>
      </c>
      <c r="M22" s="58">
        <v>5.5155493157421889</v>
      </c>
      <c r="N22" s="58">
        <v>15.042407224751424</v>
      </c>
      <c r="O22" s="42">
        <f t="shared" si="18"/>
        <v>-19</v>
      </c>
      <c r="P22" s="42">
        <f t="shared" si="19"/>
        <v>79</v>
      </c>
      <c r="Q22" s="42">
        <v>1338</v>
      </c>
      <c r="R22" s="42">
        <v>24</v>
      </c>
      <c r="S22" s="42">
        <v>55</v>
      </c>
      <c r="T22" s="42">
        <f t="shared" si="20"/>
        <v>98</v>
      </c>
      <c r="U22" s="42">
        <v>1441</v>
      </c>
      <c r="V22" s="42">
        <v>46</v>
      </c>
      <c r="W22" s="42">
        <v>52</v>
      </c>
      <c r="X22" s="49">
        <v>-4.7634289545046187</v>
      </c>
    </row>
    <row r="23" spans="1:24" ht="18.75" customHeight="1" x14ac:dyDescent="0.15">
      <c r="A23" s="1" t="s">
        <v>15</v>
      </c>
      <c r="B23" s="43">
        <f t="shared" si="14"/>
        <v>0</v>
      </c>
      <c r="C23" s="43">
        <v>46</v>
      </c>
      <c r="D23" s="70">
        <f t="shared" si="2"/>
        <v>-1</v>
      </c>
      <c r="E23" s="43">
        <f t="shared" si="15"/>
        <v>-279</v>
      </c>
      <c r="F23" s="70">
        <f t="shared" si="3"/>
        <v>-1</v>
      </c>
      <c r="G23" s="43">
        <f t="shared" si="16"/>
        <v>-26</v>
      </c>
      <c r="H23" s="43">
        <v>22</v>
      </c>
      <c r="I23" s="43">
        <v>224</v>
      </c>
      <c r="J23" s="43">
        <v>48</v>
      </c>
      <c r="K23" s="44">
        <v>497</v>
      </c>
      <c r="L23" s="50">
        <f t="shared" si="17"/>
        <v>-9.3198475434001438</v>
      </c>
      <c r="M23" s="57">
        <v>7.8860248444155063</v>
      </c>
      <c r="N23" s="57">
        <v>17.205872387815649</v>
      </c>
      <c r="O23" s="44">
        <f t="shared" si="18"/>
        <v>26</v>
      </c>
      <c r="P23" s="44">
        <f t="shared" si="19"/>
        <v>113</v>
      </c>
      <c r="Q23" s="43">
        <v>1355</v>
      </c>
      <c r="R23" s="43">
        <v>98</v>
      </c>
      <c r="S23" s="43">
        <v>15</v>
      </c>
      <c r="T23" s="43">
        <f t="shared" si="20"/>
        <v>87</v>
      </c>
      <c r="U23" s="43">
        <v>1361</v>
      </c>
      <c r="V23" s="43">
        <v>45</v>
      </c>
      <c r="W23" s="43">
        <v>42</v>
      </c>
      <c r="X23" s="54">
        <v>9.3198475434001331</v>
      </c>
    </row>
    <row r="24" spans="1:24" ht="18.75" customHeight="1" x14ac:dyDescent="0.15">
      <c r="A24" s="7" t="s">
        <v>14</v>
      </c>
      <c r="B24" s="45">
        <f t="shared" si="14"/>
        <v>-28</v>
      </c>
      <c r="C24" s="45">
        <v>-20</v>
      </c>
      <c r="D24" s="71">
        <f t="shared" si="2"/>
        <v>2.5</v>
      </c>
      <c r="E24" s="40">
        <f t="shared" si="15"/>
        <v>-222</v>
      </c>
      <c r="F24" s="71">
        <f t="shared" si="3"/>
        <v>-1.1443298969072164</v>
      </c>
      <c r="G24" s="40">
        <f t="shared" si="16"/>
        <v>-24</v>
      </c>
      <c r="H24" s="45">
        <v>3</v>
      </c>
      <c r="I24" s="45">
        <v>67</v>
      </c>
      <c r="J24" s="45">
        <v>27</v>
      </c>
      <c r="K24" s="46">
        <v>186</v>
      </c>
      <c r="L24" s="51">
        <f t="shared" si="17"/>
        <v>-25.860771040659859</v>
      </c>
      <c r="M24" s="55">
        <v>3.2325963800824828</v>
      </c>
      <c r="N24" s="55">
        <v>29.093367420742343</v>
      </c>
      <c r="O24" s="40">
        <f t="shared" si="18"/>
        <v>-4</v>
      </c>
      <c r="P24" s="45">
        <f t="shared" si="19"/>
        <v>18</v>
      </c>
      <c r="Q24" s="45">
        <v>300</v>
      </c>
      <c r="R24" s="45">
        <v>9</v>
      </c>
      <c r="S24" s="45">
        <v>9</v>
      </c>
      <c r="T24" s="45">
        <f t="shared" si="20"/>
        <v>22</v>
      </c>
      <c r="U24" s="45">
        <v>403</v>
      </c>
      <c r="V24" s="45">
        <v>8</v>
      </c>
      <c r="W24" s="45">
        <v>14</v>
      </c>
      <c r="X24" s="51">
        <v>-4.3101285067766426</v>
      </c>
    </row>
    <row r="25" spans="1:24" ht="18.75" customHeight="1" x14ac:dyDescent="0.15">
      <c r="A25" s="5" t="s">
        <v>13</v>
      </c>
      <c r="B25" s="40">
        <f t="shared" si="14"/>
        <v>-18</v>
      </c>
      <c r="C25" s="40">
        <v>-16</v>
      </c>
      <c r="D25" s="68">
        <f t="shared" si="2"/>
        <v>8</v>
      </c>
      <c r="E25" s="40">
        <f t="shared" si="15"/>
        <v>-98</v>
      </c>
      <c r="F25" s="68">
        <f t="shared" si="3"/>
        <v>-1.2250000000000001</v>
      </c>
      <c r="G25" s="40">
        <f t="shared" si="16"/>
        <v>-9</v>
      </c>
      <c r="H25" s="40">
        <v>1</v>
      </c>
      <c r="I25" s="40">
        <v>13</v>
      </c>
      <c r="J25" s="40">
        <v>10</v>
      </c>
      <c r="K25" s="40">
        <v>69</v>
      </c>
      <c r="L25" s="48">
        <f t="shared" si="17"/>
        <v>-35.787822335523089</v>
      </c>
      <c r="M25" s="56">
        <v>3.9764247039470102</v>
      </c>
      <c r="N25" s="56">
        <v>39.764247039470099</v>
      </c>
      <c r="O25" s="40">
        <f t="shared" si="18"/>
        <v>-9</v>
      </c>
      <c r="P25" s="40">
        <f t="shared" si="19"/>
        <v>1</v>
      </c>
      <c r="Q25" s="40">
        <v>64</v>
      </c>
      <c r="R25" s="40">
        <v>1</v>
      </c>
      <c r="S25" s="40">
        <v>0</v>
      </c>
      <c r="T25" s="40">
        <f t="shared" si="20"/>
        <v>10</v>
      </c>
      <c r="U25" s="40">
        <v>106</v>
      </c>
      <c r="V25" s="40">
        <v>7</v>
      </c>
      <c r="W25" s="40">
        <v>3</v>
      </c>
      <c r="X25" s="52">
        <v>-35.787822335523089</v>
      </c>
    </row>
    <row r="26" spans="1:24" ht="18.75" customHeight="1" x14ac:dyDescent="0.15">
      <c r="A26" s="3" t="s">
        <v>12</v>
      </c>
      <c r="B26" s="42">
        <f t="shared" si="14"/>
        <v>-21</v>
      </c>
      <c r="C26" s="42">
        <v>-4</v>
      </c>
      <c r="D26" s="69">
        <f t="shared" si="2"/>
        <v>0.23529411764705888</v>
      </c>
      <c r="E26" s="42">
        <f t="shared" si="15"/>
        <v>-159</v>
      </c>
      <c r="F26" s="69">
        <f t="shared" si="3"/>
        <v>-1.1521739130434783</v>
      </c>
      <c r="G26" s="42">
        <f t="shared" si="16"/>
        <v>-8</v>
      </c>
      <c r="H26" s="42">
        <v>1</v>
      </c>
      <c r="I26" s="42">
        <v>30</v>
      </c>
      <c r="J26" s="42">
        <v>9</v>
      </c>
      <c r="K26" s="42">
        <v>117</v>
      </c>
      <c r="L26" s="49">
        <f t="shared" si="17"/>
        <v>-14.43579285626004</v>
      </c>
      <c r="M26" s="58">
        <v>1.8044741070325052</v>
      </c>
      <c r="N26" s="58">
        <v>16.240266963292544</v>
      </c>
      <c r="O26" s="42">
        <f t="shared" si="18"/>
        <v>-13</v>
      </c>
      <c r="P26" s="42">
        <f t="shared" si="19"/>
        <v>3</v>
      </c>
      <c r="Q26" s="42">
        <v>178</v>
      </c>
      <c r="R26" s="42">
        <v>1</v>
      </c>
      <c r="S26" s="42">
        <v>2</v>
      </c>
      <c r="T26" s="42">
        <f t="shared" si="20"/>
        <v>16</v>
      </c>
      <c r="U26" s="42">
        <v>250</v>
      </c>
      <c r="V26" s="42">
        <v>11</v>
      </c>
      <c r="W26" s="42">
        <v>5</v>
      </c>
      <c r="X26" s="49">
        <v>-23.458163391422566</v>
      </c>
    </row>
    <row r="27" spans="1:24" ht="18.75" customHeight="1" x14ac:dyDescent="0.15">
      <c r="A27" s="1" t="s">
        <v>11</v>
      </c>
      <c r="B27" s="43">
        <f t="shared" si="14"/>
        <v>-19</v>
      </c>
      <c r="C27" s="43">
        <v>14</v>
      </c>
      <c r="D27" s="70">
        <f t="shared" si="2"/>
        <v>-0.4242424242424242</v>
      </c>
      <c r="E27" s="43">
        <f t="shared" si="15"/>
        <v>-288</v>
      </c>
      <c r="F27" s="70">
        <f t="shared" si="3"/>
        <v>-1.0706319702602229</v>
      </c>
      <c r="G27" s="43">
        <f t="shared" si="16"/>
        <v>-18</v>
      </c>
      <c r="H27" s="43">
        <v>6</v>
      </c>
      <c r="I27" s="43">
        <v>81</v>
      </c>
      <c r="J27" s="44">
        <v>24</v>
      </c>
      <c r="K27" s="44">
        <v>285</v>
      </c>
      <c r="L27" s="50">
        <f t="shared" si="17"/>
        <v>-13.258397489581963</v>
      </c>
      <c r="M27" s="57">
        <v>4.4194658298606546</v>
      </c>
      <c r="N27" s="57">
        <v>17.677863319442618</v>
      </c>
      <c r="O27" s="44">
        <f t="shared" si="18"/>
        <v>-1</v>
      </c>
      <c r="P27" s="44">
        <f t="shared" si="19"/>
        <v>26</v>
      </c>
      <c r="Q27" s="47">
        <v>388</v>
      </c>
      <c r="R27" s="47">
        <v>16</v>
      </c>
      <c r="S27" s="47">
        <v>10</v>
      </c>
      <c r="T27" s="47">
        <f t="shared" si="20"/>
        <v>27</v>
      </c>
      <c r="U27" s="47">
        <v>472</v>
      </c>
      <c r="V27" s="47">
        <v>13</v>
      </c>
      <c r="W27" s="47">
        <v>14</v>
      </c>
      <c r="X27" s="54">
        <v>-0.73657763831010925</v>
      </c>
    </row>
    <row r="28" spans="1:24" ht="18.75" customHeight="1" x14ac:dyDescent="0.15">
      <c r="A28" s="5" t="s">
        <v>10</v>
      </c>
      <c r="B28" s="40">
        <f t="shared" si="14"/>
        <v>-12</v>
      </c>
      <c r="C28" s="40">
        <v>-11</v>
      </c>
      <c r="D28" s="68">
        <f t="shared" si="2"/>
        <v>11</v>
      </c>
      <c r="E28" s="40">
        <f t="shared" si="15"/>
        <v>-109</v>
      </c>
      <c r="F28" s="68">
        <f t="shared" si="3"/>
        <v>-1.1237113402061856</v>
      </c>
      <c r="G28" s="40">
        <f>H28-J28</f>
        <v>-8</v>
      </c>
      <c r="H28" s="40">
        <v>2</v>
      </c>
      <c r="I28" s="40">
        <v>21</v>
      </c>
      <c r="J28" s="40">
        <v>10</v>
      </c>
      <c r="K28" s="40">
        <v>97</v>
      </c>
      <c r="L28" s="48">
        <f t="shared" si="17"/>
        <v>-15.406206801945821</v>
      </c>
      <c r="M28" s="56">
        <v>3.8515517004864561</v>
      </c>
      <c r="N28" s="56">
        <v>19.257758502432278</v>
      </c>
      <c r="O28" s="40">
        <f t="shared" si="18"/>
        <v>-4</v>
      </c>
      <c r="P28" s="40">
        <f t="shared" si="19"/>
        <v>8</v>
      </c>
      <c r="Q28" s="40">
        <v>157</v>
      </c>
      <c r="R28" s="40">
        <v>5</v>
      </c>
      <c r="S28" s="40">
        <v>3</v>
      </c>
      <c r="T28" s="40">
        <f t="shared" si="20"/>
        <v>12</v>
      </c>
      <c r="U28" s="40">
        <v>190</v>
      </c>
      <c r="V28" s="40">
        <v>7</v>
      </c>
      <c r="W28" s="40">
        <v>5</v>
      </c>
      <c r="X28" s="48">
        <v>-7.7031034009729105</v>
      </c>
    </row>
    <row r="29" spans="1:24" ht="18.75" customHeight="1" x14ac:dyDescent="0.15">
      <c r="A29" s="3" t="s">
        <v>9</v>
      </c>
      <c r="B29" s="42">
        <f t="shared" si="14"/>
        <v>-5</v>
      </c>
      <c r="C29" s="42">
        <v>-5</v>
      </c>
      <c r="D29" s="69" t="str">
        <f t="shared" si="2"/>
        <v>-</v>
      </c>
      <c r="E29" s="42">
        <f t="shared" si="15"/>
        <v>-102</v>
      </c>
      <c r="F29" s="69">
        <f t="shared" si="3"/>
        <v>-1.0515463917525774</v>
      </c>
      <c r="G29" s="42">
        <f t="shared" si="16"/>
        <v>-14</v>
      </c>
      <c r="H29" s="42">
        <v>9</v>
      </c>
      <c r="I29" s="42">
        <v>136</v>
      </c>
      <c r="J29" s="42">
        <v>23</v>
      </c>
      <c r="K29" s="42">
        <v>250</v>
      </c>
      <c r="L29" s="49">
        <f t="shared" si="17"/>
        <v>-10.231438748520844</v>
      </c>
      <c r="M29" s="58">
        <v>6.5773534811919729</v>
      </c>
      <c r="N29" s="58">
        <v>16.808792229712818</v>
      </c>
      <c r="O29" s="41">
        <f t="shared" si="18"/>
        <v>9</v>
      </c>
      <c r="P29" s="41">
        <f t="shared" si="19"/>
        <v>36</v>
      </c>
      <c r="Q29" s="42">
        <v>538</v>
      </c>
      <c r="R29" s="42">
        <v>17</v>
      </c>
      <c r="S29" s="42">
        <v>19</v>
      </c>
      <c r="T29" s="42">
        <f t="shared" si="20"/>
        <v>27</v>
      </c>
      <c r="U29" s="42">
        <v>526</v>
      </c>
      <c r="V29" s="42">
        <v>20</v>
      </c>
      <c r="W29" s="42">
        <v>7</v>
      </c>
      <c r="X29" s="49">
        <v>6.5773534811919774</v>
      </c>
    </row>
    <row r="30" spans="1:24" ht="18.75" customHeight="1" x14ac:dyDescent="0.15">
      <c r="A30" s="3" t="s">
        <v>8</v>
      </c>
      <c r="B30" s="42">
        <f t="shared" si="14"/>
        <v>-3</v>
      </c>
      <c r="C30" s="42">
        <v>-1</v>
      </c>
      <c r="D30" s="69">
        <f t="shared" si="2"/>
        <v>0.5</v>
      </c>
      <c r="E30" s="42">
        <f t="shared" si="15"/>
        <v>-224</v>
      </c>
      <c r="F30" s="69">
        <f t="shared" si="3"/>
        <v>-1.0135746606334841</v>
      </c>
      <c r="G30" s="42">
        <f t="shared" si="16"/>
        <v>-16</v>
      </c>
      <c r="H30" s="42">
        <v>8</v>
      </c>
      <c r="I30" s="42">
        <v>110</v>
      </c>
      <c r="J30" s="42">
        <v>24</v>
      </c>
      <c r="K30" s="42">
        <v>283</v>
      </c>
      <c r="L30" s="52">
        <f t="shared" si="17"/>
        <v>-11.395989158199352</v>
      </c>
      <c r="M30" s="59">
        <v>5.697994579099678</v>
      </c>
      <c r="N30" s="59">
        <v>17.09398373729903</v>
      </c>
      <c r="O30" s="42">
        <f t="shared" si="18"/>
        <v>13</v>
      </c>
      <c r="P30" s="42">
        <f t="shared" si="19"/>
        <v>45</v>
      </c>
      <c r="Q30" s="42">
        <v>487</v>
      </c>
      <c r="R30" s="42">
        <v>26</v>
      </c>
      <c r="S30" s="42">
        <v>19</v>
      </c>
      <c r="T30" s="42">
        <f t="shared" si="20"/>
        <v>32</v>
      </c>
      <c r="U30" s="42">
        <v>538</v>
      </c>
      <c r="V30" s="42">
        <v>13</v>
      </c>
      <c r="W30" s="42">
        <v>19</v>
      </c>
      <c r="X30" s="49">
        <v>9.2592411910369776</v>
      </c>
    </row>
    <row r="31" spans="1:24" ht="18.75" customHeight="1" x14ac:dyDescent="0.15">
      <c r="A31" s="1" t="s">
        <v>7</v>
      </c>
      <c r="B31" s="43">
        <f t="shared" si="14"/>
        <v>-21</v>
      </c>
      <c r="C31" s="43">
        <v>-24</v>
      </c>
      <c r="D31" s="70">
        <f t="shared" si="2"/>
        <v>-8</v>
      </c>
      <c r="E31" s="43">
        <f t="shared" si="15"/>
        <v>-177</v>
      </c>
      <c r="F31" s="70">
        <f t="shared" si="3"/>
        <v>-1.1346153846153846</v>
      </c>
      <c r="G31" s="43">
        <f t="shared" si="16"/>
        <v>-12</v>
      </c>
      <c r="H31" s="43">
        <v>9</v>
      </c>
      <c r="I31" s="43">
        <v>96</v>
      </c>
      <c r="J31" s="43">
        <v>21</v>
      </c>
      <c r="K31" s="44">
        <v>224</v>
      </c>
      <c r="L31" s="50">
        <f t="shared" si="17"/>
        <v>-9.9109373302921693</v>
      </c>
      <c r="M31" s="57">
        <v>7.4332029977191265</v>
      </c>
      <c r="N31" s="57">
        <v>17.344140328011296</v>
      </c>
      <c r="O31" s="43">
        <f t="shared" si="18"/>
        <v>-9</v>
      </c>
      <c r="P31" s="43">
        <f t="shared" si="19"/>
        <v>19</v>
      </c>
      <c r="Q31" s="43">
        <v>335</v>
      </c>
      <c r="R31" s="43">
        <v>12</v>
      </c>
      <c r="S31" s="43">
        <v>7</v>
      </c>
      <c r="T31" s="43">
        <f t="shared" si="20"/>
        <v>28</v>
      </c>
      <c r="U31" s="43">
        <v>384</v>
      </c>
      <c r="V31" s="43">
        <v>5</v>
      </c>
      <c r="W31" s="43">
        <v>23</v>
      </c>
      <c r="X31" s="53">
        <v>-7.4332029977191247</v>
      </c>
    </row>
    <row r="32" spans="1:24" ht="18.75" customHeight="1" x14ac:dyDescent="0.15">
      <c r="A32" s="5" t="s">
        <v>6</v>
      </c>
      <c r="B32" s="40">
        <f t="shared" si="14"/>
        <v>-15</v>
      </c>
      <c r="C32" s="40">
        <v>-11</v>
      </c>
      <c r="D32" s="68">
        <f t="shared" si="2"/>
        <v>2.75</v>
      </c>
      <c r="E32" s="40">
        <f t="shared" si="15"/>
        <v>-33</v>
      </c>
      <c r="F32" s="68">
        <f t="shared" si="3"/>
        <v>-1.8333333333333335</v>
      </c>
      <c r="G32" s="40">
        <f t="shared" si="16"/>
        <v>-1</v>
      </c>
      <c r="H32" s="40">
        <v>3</v>
      </c>
      <c r="I32" s="40">
        <v>33</v>
      </c>
      <c r="J32" s="40">
        <v>4</v>
      </c>
      <c r="K32" s="40">
        <v>36</v>
      </c>
      <c r="L32" s="48">
        <f t="shared" si="17"/>
        <v>-3.3717621845323862</v>
      </c>
      <c r="M32" s="56">
        <v>10.115286553597162</v>
      </c>
      <c r="N32" s="56">
        <v>13.487048738129548</v>
      </c>
      <c r="O32" s="40">
        <f t="shared" si="18"/>
        <v>-14</v>
      </c>
      <c r="P32" s="40">
        <f t="shared" si="19"/>
        <v>9</v>
      </c>
      <c r="Q32" s="41">
        <v>214</v>
      </c>
      <c r="R32" s="41">
        <v>4</v>
      </c>
      <c r="S32" s="41">
        <v>5</v>
      </c>
      <c r="T32" s="41">
        <f t="shared" si="20"/>
        <v>23</v>
      </c>
      <c r="U32" s="41">
        <v>244</v>
      </c>
      <c r="V32" s="41">
        <v>7</v>
      </c>
      <c r="W32" s="41">
        <v>16</v>
      </c>
      <c r="X32" s="52">
        <v>-47.204670583453421</v>
      </c>
    </row>
    <row r="33" spans="1:24" ht="18.75" customHeight="1" x14ac:dyDescent="0.15">
      <c r="A33" s="3" t="s">
        <v>5</v>
      </c>
      <c r="B33" s="42">
        <f t="shared" si="14"/>
        <v>-8</v>
      </c>
      <c r="C33" s="42">
        <v>-3</v>
      </c>
      <c r="D33" s="69">
        <f t="shared" si="2"/>
        <v>0.60000000000000009</v>
      </c>
      <c r="E33" s="42">
        <f t="shared" si="15"/>
        <v>-150</v>
      </c>
      <c r="F33" s="69">
        <f t="shared" si="3"/>
        <v>-1.056338028169014</v>
      </c>
      <c r="G33" s="42">
        <f t="shared" si="16"/>
        <v>-13</v>
      </c>
      <c r="H33" s="42">
        <v>12</v>
      </c>
      <c r="I33" s="42">
        <v>83</v>
      </c>
      <c r="J33" s="42">
        <v>25</v>
      </c>
      <c r="K33" s="42">
        <v>276</v>
      </c>
      <c r="L33" s="49">
        <f t="shared" si="17"/>
        <v>-9.7468489638966034</v>
      </c>
      <c r="M33" s="58">
        <v>8.9970913512891713</v>
      </c>
      <c r="N33" s="58">
        <v>18.743940315185775</v>
      </c>
      <c r="O33" s="42">
        <f t="shared" si="18"/>
        <v>5</v>
      </c>
      <c r="P33" s="42">
        <f t="shared" si="19"/>
        <v>42</v>
      </c>
      <c r="Q33" s="42">
        <v>481</v>
      </c>
      <c r="R33" s="42">
        <v>19</v>
      </c>
      <c r="S33" s="42">
        <v>23</v>
      </c>
      <c r="T33" s="42">
        <f t="shared" si="20"/>
        <v>37</v>
      </c>
      <c r="U33" s="42">
        <v>438</v>
      </c>
      <c r="V33" s="42">
        <v>17</v>
      </c>
      <c r="W33" s="42">
        <v>20</v>
      </c>
      <c r="X33" s="49">
        <v>3.74878806303715</v>
      </c>
    </row>
    <row r="34" spans="1:24" ht="18.75" customHeight="1" x14ac:dyDescent="0.15">
      <c r="A34" s="3" t="s">
        <v>4</v>
      </c>
      <c r="B34" s="42">
        <f t="shared" si="14"/>
        <v>-1</v>
      </c>
      <c r="C34" s="42">
        <v>-28</v>
      </c>
      <c r="D34" s="69">
        <f t="shared" si="2"/>
        <v>-1.037037037037037</v>
      </c>
      <c r="E34" s="42">
        <f t="shared" si="15"/>
        <v>-128</v>
      </c>
      <c r="F34" s="69">
        <f t="shared" si="3"/>
        <v>-1.0078740157480315</v>
      </c>
      <c r="G34" s="42">
        <f t="shared" si="16"/>
        <v>-2</v>
      </c>
      <c r="H34" s="42">
        <v>8</v>
      </c>
      <c r="I34" s="42">
        <v>47</v>
      </c>
      <c r="J34" s="42">
        <v>10</v>
      </c>
      <c r="K34" s="42">
        <v>162</v>
      </c>
      <c r="L34" s="49">
        <f t="shared" si="17"/>
        <v>-2.2461262015236727</v>
      </c>
      <c r="M34" s="58">
        <v>8.9845048060946944</v>
      </c>
      <c r="N34" s="58">
        <v>11.230631007618367</v>
      </c>
      <c r="O34" s="42">
        <f>P34-T34</f>
        <v>1</v>
      </c>
      <c r="P34" s="42">
        <f t="shared" si="19"/>
        <v>21</v>
      </c>
      <c r="Q34" s="42">
        <v>279</v>
      </c>
      <c r="R34" s="42">
        <v>7</v>
      </c>
      <c r="S34" s="42">
        <v>14</v>
      </c>
      <c r="T34" s="42">
        <f t="shared" si="20"/>
        <v>20</v>
      </c>
      <c r="U34" s="42">
        <v>292</v>
      </c>
      <c r="V34" s="42">
        <v>10</v>
      </c>
      <c r="W34" s="42">
        <v>10</v>
      </c>
      <c r="X34" s="49">
        <v>1.1230631007618364</v>
      </c>
    </row>
    <row r="35" spans="1:24" ht="18.75" customHeight="1" x14ac:dyDescent="0.15">
      <c r="A35" s="1" t="s">
        <v>3</v>
      </c>
      <c r="B35" s="43">
        <f t="shared" si="14"/>
        <v>-7</v>
      </c>
      <c r="C35" s="43">
        <v>-14</v>
      </c>
      <c r="D35" s="70">
        <f t="shared" si="2"/>
        <v>-2</v>
      </c>
      <c r="E35" s="43">
        <f t="shared" si="15"/>
        <v>-74</v>
      </c>
      <c r="F35" s="70">
        <f t="shared" si="3"/>
        <v>-1.1044776119402986</v>
      </c>
      <c r="G35" s="43">
        <f t="shared" si="16"/>
        <v>-18</v>
      </c>
      <c r="H35" s="43">
        <v>2</v>
      </c>
      <c r="I35" s="43">
        <v>70</v>
      </c>
      <c r="J35" s="43">
        <v>20</v>
      </c>
      <c r="K35" s="44">
        <v>165</v>
      </c>
      <c r="L35" s="50">
        <f t="shared" si="17"/>
        <v>-19.86833072756799</v>
      </c>
      <c r="M35" s="57">
        <v>2.2075923030631097</v>
      </c>
      <c r="N35" s="57">
        <v>22.075923030631099</v>
      </c>
      <c r="O35" s="44">
        <f t="shared" si="18"/>
        <v>11</v>
      </c>
      <c r="P35" s="44">
        <f t="shared" si="19"/>
        <v>33</v>
      </c>
      <c r="Q35" s="47">
        <v>331</v>
      </c>
      <c r="R35" s="47">
        <v>16</v>
      </c>
      <c r="S35" s="47">
        <v>17</v>
      </c>
      <c r="T35" s="47">
        <f t="shared" si="20"/>
        <v>22</v>
      </c>
      <c r="U35" s="47">
        <v>310</v>
      </c>
      <c r="V35" s="47">
        <v>7</v>
      </c>
      <c r="W35" s="47">
        <v>15</v>
      </c>
      <c r="X35" s="54">
        <v>12.141757666847095</v>
      </c>
    </row>
    <row r="36" spans="1:24" ht="18.75" customHeight="1" x14ac:dyDescent="0.15">
      <c r="A36" s="5" t="s">
        <v>2</v>
      </c>
      <c r="B36" s="40">
        <f t="shared" si="14"/>
        <v>-9</v>
      </c>
      <c r="C36" s="40">
        <v>-1</v>
      </c>
      <c r="D36" s="68">
        <f t="shared" si="2"/>
        <v>0.125</v>
      </c>
      <c r="E36" s="40">
        <f t="shared" si="15"/>
        <v>-118</v>
      </c>
      <c r="F36" s="68">
        <f t="shared" si="3"/>
        <v>-1.0825688073394495</v>
      </c>
      <c r="G36" s="40">
        <f t="shared" si="16"/>
        <v>-9</v>
      </c>
      <c r="H36" s="40">
        <v>2</v>
      </c>
      <c r="I36" s="40">
        <v>20</v>
      </c>
      <c r="J36" s="40">
        <v>11</v>
      </c>
      <c r="K36" s="40">
        <v>132</v>
      </c>
      <c r="L36" s="48">
        <f t="shared" si="17"/>
        <v>-25.230414746543783</v>
      </c>
      <c r="M36" s="56">
        <v>5.6067588325652835</v>
      </c>
      <c r="N36" s="56">
        <v>30.837173579109066</v>
      </c>
      <c r="O36" s="40">
        <f t="shared" si="18"/>
        <v>0</v>
      </c>
      <c r="P36" s="40">
        <f t="shared" si="19"/>
        <v>9</v>
      </c>
      <c r="Q36" s="40">
        <v>107</v>
      </c>
      <c r="R36" s="40">
        <v>8</v>
      </c>
      <c r="S36" s="40">
        <v>1</v>
      </c>
      <c r="T36" s="40">
        <f t="shared" si="20"/>
        <v>9</v>
      </c>
      <c r="U36" s="40">
        <v>113</v>
      </c>
      <c r="V36" s="40">
        <v>5</v>
      </c>
      <c r="W36" s="40">
        <v>4</v>
      </c>
      <c r="X36" s="48">
        <v>0</v>
      </c>
    </row>
    <row r="37" spans="1:24" ht="18.75" customHeight="1" x14ac:dyDescent="0.15">
      <c r="A37" s="3" t="s">
        <v>1</v>
      </c>
      <c r="B37" s="42">
        <f t="shared" si="14"/>
        <v>-9</v>
      </c>
      <c r="C37" s="42">
        <v>1</v>
      </c>
      <c r="D37" s="69">
        <f t="shared" si="2"/>
        <v>-9.9999999999999978E-2</v>
      </c>
      <c r="E37" s="42">
        <f t="shared" si="15"/>
        <v>-98</v>
      </c>
      <c r="F37" s="69">
        <f t="shared" si="3"/>
        <v>-1.101123595505618</v>
      </c>
      <c r="G37" s="42">
        <f t="shared" si="16"/>
        <v>-8</v>
      </c>
      <c r="H37" s="42">
        <v>2</v>
      </c>
      <c r="I37" s="42">
        <v>9</v>
      </c>
      <c r="J37" s="42">
        <v>10</v>
      </c>
      <c r="K37" s="42">
        <v>77</v>
      </c>
      <c r="L37" s="49">
        <f t="shared" si="17"/>
        <v>-32.446968097518692</v>
      </c>
      <c r="M37" s="58">
        <v>8.111742024379673</v>
      </c>
      <c r="N37" s="58">
        <v>40.558710121898365</v>
      </c>
      <c r="O37" s="42">
        <f>P37-T37</f>
        <v>-1</v>
      </c>
      <c r="P37" s="41">
        <f t="shared" si="19"/>
        <v>8</v>
      </c>
      <c r="Q37" s="42">
        <v>89</v>
      </c>
      <c r="R37" s="42">
        <v>4</v>
      </c>
      <c r="S37" s="42">
        <v>4</v>
      </c>
      <c r="T37" s="42">
        <f t="shared" si="20"/>
        <v>9</v>
      </c>
      <c r="U37" s="42">
        <v>119</v>
      </c>
      <c r="V37" s="42">
        <v>0</v>
      </c>
      <c r="W37" s="42">
        <v>9</v>
      </c>
      <c r="X37" s="49">
        <v>-4.0558710121898471</v>
      </c>
    </row>
    <row r="38" spans="1:24" ht="18.75" customHeight="1" x14ac:dyDescent="0.15">
      <c r="A38" s="1" t="s">
        <v>0</v>
      </c>
      <c r="B38" s="43">
        <f t="shared" si="14"/>
        <v>-4</v>
      </c>
      <c r="C38" s="43">
        <v>4</v>
      </c>
      <c r="D38" s="70">
        <f t="shared" si="2"/>
        <v>-0.5</v>
      </c>
      <c r="E38" s="43">
        <f t="shared" si="15"/>
        <v>-73</v>
      </c>
      <c r="F38" s="70">
        <f t="shared" si="3"/>
        <v>-1.0579710144927537</v>
      </c>
      <c r="G38" s="43">
        <f t="shared" si="16"/>
        <v>-1</v>
      </c>
      <c r="H38" s="43">
        <v>2</v>
      </c>
      <c r="I38" s="43">
        <v>7</v>
      </c>
      <c r="J38" s="43">
        <v>3</v>
      </c>
      <c r="K38" s="44">
        <v>56</v>
      </c>
      <c r="L38" s="50">
        <f t="shared" si="17"/>
        <v>-4.3271567616270108</v>
      </c>
      <c r="M38" s="57">
        <v>8.6543135232540216</v>
      </c>
      <c r="N38" s="57">
        <v>12.981470284881032</v>
      </c>
      <c r="O38" s="44">
        <f t="shared" si="18"/>
        <v>-3</v>
      </c>
      <c r="P38" s="43">
        <f t="shared" si="19"/>
        <v>4</v>
      </c>
      <c r="Q38" s="43">
        <v>61</v>
      </c>
      <c r="R38" s="43">
        <v>2</v>
      </c>
      <c r="S38" s="43">
        <v>2</v>
      </c>
      <c r="T38" s="43">
        <f t="shared" si="20"/>
        <v>7</v>
      </c>
      <c r="U38" s="43">
        <v>85</v>
      </c>
      <c r="V38" s="43">
        <v>3</v>
      </c>
      <c r="W38" s="43">
        <v>4</v>
      </c>
      <c r="X38" s="53">
        <v>-12.981470284881034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-141</v>
      </c>
      <c r="C9" s="34">
        <f t="shared" si="0"/>
        <v>-112</v>
      </c>
      <c r="D9" s="34">
        <f t="shared" si="0"/>
        <v>-2111</v>
      </c>
      <c r="E9" s="34">
        <f t="shared" si="0"/>
        <v>-117</v>
      </c>
      <c r="F9" s="34">
        <f t="shared" si="0"/>
        <v>191</v>
      </c>
      <c r="G9" s="34">
        <f t="shared" si="0"/>
        <v>2136</v>
      </c>
      <c r="H9" s="34">
        <f t="shared" si="0"/>
        <v>308</v>
      </c>
      <c r="I9" s="34">
        <f>I10+I11</f>
        <v>3581</v>
      </c>
      <c r="J9" s="51">
        <f>K9-L9</f>
        <v>-5.1827909253281259</v>
      </c>
      <c r="K9" s="51">
        <v>8.4607954422023237</v>
      </c>
      <c r="L9" s="51">
        <v>13.64358636753045</v>
      </c>
      <c r="M9" s="34">
        <f t="shared" ref="M9:U9" si="1">M10+M11</f>
        <v>-24</v>
      </c>
      <c r="N9" s="34">
        <f t="shared" si="1"/>
        <v>580</v>
      </c>
      <c r="O9" s="34">
        <f t="shared" si="1"/>
        <v>8496</v>
      </c>
      <c r="P9" s="34">
        <f t="shared" si="1"/>
        <v>369</v>
      </c>
      <c r="Q9" s="34">
        <f t="shared" si="1"/>
        <v>211</v>
      </c>
      <c r="R9" s="34">
        <f>R10+R11</f>
        <v>604</v>
      </c>
      <c r="S9" s="34">
        <f t="shared" si="1"/>
        <v>9162</v>
      </c>
      <c r="T9" s="34">
        <f t="shared" si="1"/>
        <v>393</v>
      </c>
      <c r="U9" s="34">
        <f t="shared" si="1"/>
        <v>211</v>
      </c>
      <c r="V9" s="51">
        <v>-1.0631366000673097</v>
      </c>
    </row>
    <row r="10" spans="1:22" ht="15" customHeight="1" x14ac:dyDescent="0.15">
      <c r="A10" s="6" t="s">
        <v>28</v>
      </c>
      <c r="B10" s="35">
        <f t="shared" ref="B10:I10" si="2">B20+B21+B22+B23</f>
        <v>-64</v>
      </c>
      <c r="C10" s="35">
        <f t="shared" si="2"/>
        <v>-36</v>
      </c>
      <c r="D10" s="35">
        <f t="shared" si="2"/>
        <v>-1182</v>
      </c>
      <c r="E10" s="35">
        <f t="shared" si="2"/>
        <v>-51</v>
      </c>
      <c r="F10" s="35">
        <f t="shared" si="2"/>
        <v>149</v>
      </c>
      <c r="G10" s="35">
        <f t="shared" si="2"/>
        <v>1704</v>
      </c>
      <c r="H10" s="35">
        <f t="shared" si="2"/>
        <v>200</v>
      </c>
      <c r="I10" s="35">
        <f t="shared" si="2"/>
        <v>2463</v>
      </c>
      <c r="J10" s="48">
        <f t="shared" ref="J10:J38" si="3">K10-L10</f>
        <v>-3.0062372761794549</v>
      </c>
      <c r="K10" s="48">
        <v>8.7829285127595931</v>
      </c>
      <c r="L10" s="48">
        <v>11.789165788939048</v>
      </c>
      <c r="M10" s="35">
        <f t="shared" ref="M10:U10" si="4">M20+M21+M22+M23</f>
        <v>-13</v>
      </c>
      <c r="N10" s="35">
        <f t="shared" si="4"/>
        <v>441</v>
      </c>
      <c r="O10" s="35">
        <f t="shared" si="4"/>
        <v>6619</v>
      </c>
      <c r="P10" s="35">
        <f t="shared" si="4"/>
        <v>293</v>
      </c>
      <c r="Q10" s="35">
        <f t="shared" si="4"/>
        <v>148</v>
      </c>
      <c r="R10" s="35">
        <f t="shared" si="4"/>
        <v>454</v>
      </c>
      <c r="S10" s="35">
        <f t="shared" si="4"/>
        <v>7042</v>
      </c>
      <c r="T10" s="35">
        <f t="shared" si="4"/>
        <v>327</v>
      </c>
      <c r="U10" s="35">
        <f t="shared" si="4"/>
        <v>127</v>
      </c>
      <c r="V10" s="48">
        <v>-0.76629577628103362</v>
      </c>
    </row>
    <row r="11" spans="1:22" ht="15" customHeight="1" x14ac:dyDescent="0.15">
      <c r="A11" s="2" t="s">
        <v>27</v>
      </c>
      <c r="B11" s="36">
        <f t="shared" ref="B11:I11" si="5">B12+B13+B14+B15+B16</f>
        <v>-77</v>
      </c>
      <c r="C11" s="36">
        <f t="shared" si="5"/>
        <v>-76</v>
      </c>
      <c r="D11" s="36">
        <f t="shared" si="5"/>
        <v>-929</v>
      </c>
      <c r="E11" s="36">
        <f t="shared" si="5"/>
        <v>-66</v>
      </c>
      <c r="F11" s="36">
        <f t="shared" si="5"/>
        <v>42</v>
      </c>
      <c r="G11" s="36">
        <f t="shared" si="5"/>
        <v>432</v>
      </c>
      <c r="H11" s="36">
        <f t="shared" si="5"/>
        <v>108</v>
      </c>
      <c r="I11" s="36">
        <f t="shared" si="5"/>
        <v>1118</v>
      </c>
      <c r="J11" s="53">
        <f t="shared" si="3"/>
        <v>-11.764746100760727</v>
      </c>
      <c r="K11" s="53">
        <v>7.4866566095750091</v>
      </c>
      <c r="L11" s="53">
        <v>19.251402710335736</v>
      </c>
      <c r="M11" s="36">
        <f t="shared" ref="M11:U11" si="6">M12+M13+M14+M15+M16</f>
        <v>-11</v>
      </c>
      <c r="N11" s="36">
        <f t="shared" si="6"/>
        <v>139</v>
      </c>
      <c r="O11" s="36">
        <f t="shared" si="6"/>
        <v>1877</v>
      </c>
      <c r="P11" s="36">
        <f t="shared" si="6"/>
        <v>76</v>
      </c>
      <c r="Q11" s="36">
        <f t="shared" si="6"/>
        <v>63</v>
      </c>
      <c r="R11" s="36">
        <f t="shared" si="6"/>
        <v>150</v>
      </c>
      <c r="S11" s="36">
        <f t="shared" si="6"/>
        <v>2120</v>
      </c>
      <c r="T11" s="36">
        <f t="shared" si="6"/>
        <v>66</v>
      </c>
      <c r="U11" s="36">
        <f t="shared" si="6"/>
        <v>84</v>
      </c>
      <c r="V11" s="53">
        <v>-1.9607910167934612</v>
      </c>
    </row>
    <row r="12" spans="1:22" ht="15" customHeight="1" x14ac:dyDescent="0.15">
      <c r="A12" s="6" t="s">
        <v>26</v>
      </c>
      <c r="B12" s="35">
        <f t="shared" ref="B12:I12" si="7">B24</f>
        <v>-16</v>
      </c>
      <c r="C12" s="35">
        <f t="shared" si="7"/>
        <v>-25</v>
      </c>
      <c r="D12" s="35">
        <f t="shared" si="7"/>
        <v>-91</v>
      </c>
      <c r="E12" s="35">
        <f t="shared" si="7"/>
        <v>-13</v>
      </c>
      <c r="F12" s="35">
        <f t="shared" si="7"/>
        <v>2</v>
      </c>
      <c r="G12" s="35">
        <f t="shared" si="7"/>
        <v>35</v>
      </c>
      <c r="H12" s="35">
        <f t="shared" si="7"/>
        <v>15</v>
      </c>
      <c r="I12" s="35">
        <f t="shared" si="7"/>
        <v>89</v>
      </c>
      <c r="J12" s="48">
        <f t="shared" si="3"/>
        <v>-29.424166883704775</v>
      </c>
      <c r="K12" s="48">
        <v>4.5267949051853504</v>
      </c>
      <c r="L12" s="48">
        <v>33.950961788890126</v>
      </c>
      <c r="M12" s="35">
        <f t="shared" ref="M12:U12" si="8">M24</f>
        <v>-3</v>
      </c>
      <c r="N12" s="35">
        <f t="shared" si="8"/>
        <v>9</v>
      </c>
      <c r="O12" s="35">
        <f t="shared" si="8"/>
        <v>146</v>
      </c>
      <c r="P12" s="35">
        <f t="shared" si="8"/>
        <v>5</v>
      </c>
      <c r="Q12" s="35">
        <f t="shared" si="8"/>
        <v>4</v>
      </c>
      <c r="R12" s="35">
        <f t="shared" si="8"/>
        <v>12</v>
      </c>
      <c r="S12" s="35">
        <f t="shared" si="8"/>
        <v>183</v>
      </c>
      <c r="T12" s="35">
        <f t="shared" si="8"/>
        <v>5</v>
      </c>
      <c r="U12" s="35">
        <f t="shared" si="8"/>
        <v>7</v>
      </c>
      <c r="V12" s="48">
        <v>-6.7901923577780217</v>
      </c>
    </row>
    <row r="13" spans="1:22" ht="15" customHeight="1" x14ac:dyDescent="0.15">
      <c r="A13" s="4" t="s">
        <v>25</v>
      </c>
      <c r="B13" s="37">
        <f t="shared" ref="B13:I13" si="9">B25+B26+B27</f>
        <v>-24</v>
      </c>
      <c r="C13" s="37">
        <f t="shared" si="9"/>
        <v>-3</v>
      </c>
      <c r="D13" s="37">
        <f t="shared" si="9"/>
        <v>-266</v>
      </c>
      <c r="E13" s="37">
        <f t="shared" si="9"/>
        <v>-11</v>
      </c>
      <c r="F13" s="37">
        <f t="shared" si="9"/>
        <v>4</v>
      </c>
      <c r="G13" s="37">
        <f t="shared" si="9"/>
        <v>67</v>
      </c>
      <c r="H13" s="37">
        <f t="shared" si="9"/>
        <v>15</v>
      </c>
      <c r="I13" s="37">
        <f t="shared" si="9"/>
        <v>213</v>
      </c>
      <c r="J13" s="49">
        <f t="shared" si="3"/>
        <v>-10.739314181779278</v>
      </c>
      <c r="K13" s="49">
        <v>3.9052051570106454</v>
      </c>
      <c r="L13" s="49">
        <v>14.644519338789923</v>
      </c>
      <c r="M13" s="37">
        <f t="shared" ref="M13:U13" si="10">M25+M26+M27</f>
        <v>-13</v>
      </c>
      <c r="N13" s="37">
        <f t="shared" si="10"/>
        <v>11</v>
      </c>
      <c r="O13" s="37">
        <f t="shared" si="10"/>
        <v>292</v>
      </c>
      <c r="P13" s="37">
        <f t="shared" si="10"/>
        <v>7</v>
      </c>
      <c r="Q13" s="37">
        <f t="shared" si="10"/>
        <v>4</v>
      </c>
      <c r="R13" s="37">
        <f t="shared" si="10"/>
        <v>24</v>
      </c>
      <c r="S13" s="37">
        <f t="shared" si="10"/>
        <v>412</v>
      </c>
      <c r="T13" s="37">
        <f t="shared" si="10"/>
        <v>13</v>
      </c>
      <c r="U13" s="37">
        <f t="shared" si="10"/>
        <v>11</v>
      </c>
      <c r="V13" s="49">
        <v>-12.691916760284597</v>
      </c>
    </row>
    <row r="14" spans="1:22" ht="15" customHeight="1" x14ac:dyDescent="0.15">
      <c r="A14" s="4" t="s">
        <v>24</v>
      </c>
      <c r="B14" s="37">
        <f t="shared" ref="B14:I14" si="11">B28+B29+B30+B31</f>
        <v>-6</v>
      </c>
      <c r="C14" s="37">
        <f t="shared" si="11"/>
        <v>0</v>
      </c>
      <c r="D14" s="37">
        <f t="shared" si="11"/>
        <v>-314</v>
      </c>
      <c r="E14" s="37">
        <f t="shared" si="11"/>
        <v>-21</v>
      </c>
      <c r="F14" s="37">
        <f t="shared" si="11"/>
        <v>17</v>
      </c>
      <c r="G14" s="37">
        <f t="shared" si="11"/>
        <v>186</v>
      </c>
      <c r="H14" s="37">
        <f t="shared" si="11"/>
        <v>38</v>
      </c>
      <c r="I14" s="37">
        <f t="shared" si="11"/>
        <v>411</v>
      </c>
      <c r="J14" s="49">
        <f t="shared" si="3"/>
        <v>-9.8477801703094254</v>
      </c>
      <c r="K14" s="49">
        <v>7.9720125188219146</v>
      </c>
      <c r="L14" s="49">
        <v>17.81979268913134</v>
      </c>
      <c r="M14" s="37">
        <f t="shared" ref="M14:U14" si="12">M28+M29+M30+M31</f>
        <v>15</v>
      </c>
      <c r="N14" s="37">
        <f t="shared" si="12"/>
        <v>53</v>
      </c>
      <c r="O14" s="37">
        <f t="shared" si="12"/>
        <v>661</v>
      </c>
      <c r="P14" s="37">
        <f t="shared" si="12"/>
        <v>29</v>
      </c>
      <c r="Q14" s="37">
        <f t="shared" si="12"/>
        <v>24</v>
      </c>
      <c r="R14" s="37">
        <f t="shared" si="12"/>
        <v>38</v>
      </c>
      <c r="S14" s="37">
        <f t="shared" si="12"/>
        <v>750</v>
      </c>
      <c r="T14" s="37">
        <f t="shared" si="12"/>
        <v>15</v>
      </c>
      <c r="U14" s="37">
        <f t="shared" si="12"/>
        <v>23</v>
      </c>
      <c r="V14" s="49">
        <v>7.0341286930781592</v>
      </c>
    </row>
    <row r="15" spans="1:22" ht="15" customHeight="1" x14ac:dyDescent="0.15">
      <c r="A15" s="4" t="s">
        <v>23</v>
      </c>
      <c r="B15" s="37">
        <f t="shared" ref="B15:I15" si="13">B32+B33+B34+B35</f>
        <v>-14</v>
      </c>
      <c r="C15" s="37">
        <f t="shared" si="13"/>
        <v>-41</v>
      </c>
      <c r="D15" s="37">
        <f t="shared" si="13"/>
        <v>-129</v>
      </c>
      <c r="E15" s="37">
        <f t="shared" si="13"/>
        <v>-12</v>
      </c>
      <c r="F15" s="37">
        <f t="shared" si="13"/>
        <v>17</v>
      </c>
      <c r="G15" s="37">
        <f t="shared" si="13"/>
        <v>126</v>
      </c>
      <c r="H15" s="37">
        <f t="shared" si="13"/>
        <v>29</v>
      </c>
      <c r="I15" s="37">
        <f t="shared" si="13"/>
        <v>287</v>
      </c>
      <c r="J15" s="49">
        <f t="shared" si="3"/>
        <v>-7.391980882109717</v>
      </c>
      <c r="K15" s="49">
        <v>10.471972916322102</v>
      </c>
      <c r="L15" s="49">
        <v>17.863953798431819</v>
      </c>
      <c r="M15" s="37">
        <f t="shared" ref="M15:U15" si="14">M32+M33+M34+M35</f>
        <v>-2</v>
      </c>
      <c r="N15" s="37">
        <f t="shared" si="14"/>
        <v>57</v>
      </c>
      <c r="O15" s="37">
        <f t="shared" si="14"/>
        <v>648</v>
      </c>
      <c r="P15" s="37">
        <f t="shared" si="14"/>
        <v>30</v>
      </c>
      <c r="Q15" s="37">
        <f t="shared" si="14"/>
        <v>27</v>
      </c>
      <c r="R15" s="37">
        <f t="shared" si="14"/>
        <v>59</v>
      </c>
      <c r="S15" s="37">
        <f t="shared" si="14"/>
        <v>616</v>
      </c>
      <c r="T15" s="37">
        <f t="shared" si="14"/>
        <v>28</v>
      </c>
      <c r="U15" s="37">
        <f t="shared" si="14"/>
        <v>31</v>
      </c>
      <c r="V15" s="49">
        <v>-1.2319968136849582</v>
      </c>
    </row>
    <row r="16" spans="1:22" ht="15" customHeight="1" x14ac:dyDescent="0.15">
      <c r="A16" s="2" t="s">
        <v>22</v>
      </c>
      <c r="B16" s="36">
        <f t="shared" ref="B16:I16" si="15">B36+B37+B38</f>
        <v>-17</v>
      </c>
      <c r="C16" s="36">
        <f t="shared" si="15"/>
        <v>-7</v>
      </c>
      <c r="D16" s="36">
        <f t="shared" si="15"/>
        <v>-129</v>
      </c>
      <c r="E16" s="36">
        <f t="shared" si="15"/>
        <v>-9</v>
      </c>
      <c r="F16" s="36">
        <f t="shared" si="15"/>
        <v>2</v>
      </c>
      <c r="G16" s="36">
        <f t="shared" si="15"/>
        <v>18</v>
      </c>
      <c r="H16" s="36">
        <f t="shared" si="15"/>
        <v>11</v>
      </c>
      <c r="I16" s="36">
        <f t="shared" si="15"/>
        <v>118</v>
      </c>
      <c r="J16" s="53">
        <f t="shared" si="3"/>
        <v>-23.192764704636438</v>
      </c>
      <c r="K16" s="53">
        <v>5.1539477121414299</v>
      </c>
      <c r="L16" s="53">
        <v>28.346712416777869</v>
      </c>
      <c r="M16" s="36">
        <f t="shared" ref="M16:U16" si="16">M36+M37+M38</f>
        <v>-8</v>
      </c>
      <c r="N16" s="36">
        <f t="shared" si="16"/>
        <v>9</v>
      </c>
      <c r="O16" s="36">
        <f t="shared" si="16"/>
        <v>130</v>
      </c>
      <c r="P16" s="36">
        <f t="shared" si="16"/>
        <v>5</v>
      </c>
      <c r="Q16" s="36">
        <f t="shared" si="16"/>
        <v>4</v>
      </c>
      <c r="R16" s="36">
        <f t="shared" si="16"/>
        <v>17</v>
      </c>
      <c r="S16" s="36">
        <f t="shared" si="16"/>
        <v>159</v>
      </c>
      <c r="T16" s="36">
        <f t="shared" si="16"/>
        <v>5</v>
      </c>
      <c r="U16" s="36">
        <f t="shared" si="16"/>
        <v>12</v>
      </c>
      <c r="V16" s="53">
        <v>-20.61579084856572</v>
      </c>
    </row>
    <row r="17" spans="1:22" ht="15" customHeight="1" x14ac:dyDescent="0.15">
      <c r="A17" s="6" t="s">
        <v>21</v>
      </c>
      <c r="B17" s="35">
        <f t="shared" ref="B17:I17" si="17">B12+B13+B20</f>
        <v>-124</v>
      </c>
      <c r="C17" s="35">
        <f t="shared" si="17"/>
        <v>-90</v>
      </c>
      <c r="D17" s="35">
        <f t="shared" si="17"/>
        <v>-1015</v>
      </c>
      <c r="E17" s="35">
        <f t="shared" si="17"/>
        <v>-54</v>
      </c>
      <c r="F17" s="35">
        <f t="shared" si="17"/>
        <v>65</v>
      </c>
      <c r="G17" s="35">
        <f t="shared" si="17"/>
        <v>806</v>
      </c>
      <c r="H17" s="35">
        <f t="shared" si="17"/>
        <v>119</v>
      </c>
      <c r="I17" s="35">
        <f t="shared" si="17"/>
        <v>1403</v>
      </c>
      <c r="J17" s="48">
        <f t="shared" si="3"/>
        <v>-5.8300379765893373</v>
      </c>
      <c r="K17" s="48">
        <v>7.01763830515383</v>
      </c>
      <c r="L17" s="48">
        <v>12.847676281743167</v>
      </c>
      <c r="M17" s="35">
        <f t="shared" ref="M17:U17" si="18">M12+M13+M20</f>
        <v>-70</v>
      </c>
      <c r="N17" s="35">
        <f t="shared" si="18"/>
        <v>149</v>
      </c>
      <c r="O17" s="35">
        <f t="shared" si="18"/>
        <v>2963</v>
      </c>
      <c r="P17" s="35">
        <f t="shared" si="18"/>
        <v>107</v>
      </c>
      <c r="Q17" s="35">
        <f t="shared" si="18"/>
        <v>42</v>
      </c>
      <c r="R17" s="35">
        <f t="shared" si="18"/>
        <v>219</v>
      </c>
      <c r="S17" s="35">
        <f t="shared" si="18"/>
        <v>3381</v>
      </c>
      <c r="T17" s="35">
        <f t="shared" si="18"/>
        <v>170</v>
      </c>
      <c r="U17" s="35">
        <f t="shared" si="18"/>
        <v>49</v>
      </c>
      <c r="V17" s="48">
        <v>-7.557456636319511</v>
      </c>
    </row>
    <row r="18" spans="1:22" ht="15" customHeight="1" x14ac:dyDescent="0.15">
      <c r="A18" s="4" t="s">
        <v>20</v>
      </c>
      <c r="B18" s="37">
        <f t="shared" ref="B18:I18" si="19">B14+B22</f>
        <v>-51</v>
      </c>
      <c r="C18" s="37">
        <f t="shared" si="19"/>
        <v>-32</v>
      </c>
      <c r="D18" s="37">
        <f t="shared" si="19"/>
        <v>-514</v>
      </c>
      <c r="E18" s="37">
        <f t="shared" si="19"/>
        <v>-43</v>
      </c>
      <c r="F18" s="37">
        <f t="shared" si="19"/>
        <v>25</v>
      </c>
      <c r="G18" s="37">
        <f t="shared" si="19"/>
        <v>375</v>
      </c>
      <c r="H18" s="37">
        <f t="shared" si="19"/>
        <v>68</v>
      </c>
      <c r="I18" s="37">
        <f t="shared" si="19"/>
        <v>755</v>
      </c>
      <c r="J18" s="49">
        <f t="shared" si="3"/>
        <v>-10.711511923595079</v>
      </c>
      <c r="K18" s="49">
        <v>6.2276232113924896</v>
      </c>
      <c r="L18" s="49">
        <v>16.93913513498757</v>
      </c>
      <c r="M18" s="37">
        <f t="shared" ref="M18:U18" si="20">M14+M22</f>
        <v>-8</v>
      </c>
      <c r="N18" s="37">
        <f t="shared" si="20"/>
        <v>90</v>
      </c>
      <c r="O18" s="37">
        <f t="shared" si="20"/>
        <v>1340</v>
      </c>
      <c r="P18" s="37">
        <f t="shared" si="20"/>
        <v>41</v>
      </c>
      <c r="Q18" s="37">
        <f t="shared" si="20"/>
        <v>49</v>
      </c>
      <c r="R18" s="37">
        <f t="shared" si="20"/>
        <v>98</v>
      </c>
      <c r="S18" s="37">
        <f t="shared" si="20"/>
        <v>1474</v>
      </c>
      <c r="T18" s="37">
        <f t="shared" si="20"/>
        <v>42</v>
      </c>
      <c r="U18" s="37">
        <f t="shared" si="20"/>
        <v>56</v>
      </c>
      <c r="V18" s="49">
        <v>-1.9928394276455919</v>
      </c>
    </row>
    <row r="19" spans="1:22" ht="15" customHeight="1" x14ac:dyDescent="0.15">
      <c r="A19" s="2" t="s">
        <v>19</v>
      </c>
      <c r="B19" s="36">
        <f t="shared" ref="B19:I19" si="21">B15+B16+B21+B23</f>
        <v>34</v>
      </c>
      <c r="C19" s="36">
        <f t="shared" si="21"/>
        <v>10</v>
      </c>
      <c r="D19" s="36">
        <f t="shared" si="21"/>
        <v>-582</v>
      </c>
      <c r="E19" s="36">
        <f t="shared" si="21"/>
        <v>-20</v>
      </c>
      <c r="F19" s="36">
        <f t="shared" si="21"/>
        <v>101</v>
      </c>
      <c r="G19" s="36">
        <f t="shared" si="21"/>
        <v>955</v>
      </c>
      <c r="H19" s="36">
        <f t="shared" si="21"/>
        <v>121</v>
      </c>
      <c r="I19" s="36">
        <f t="shared" si="21"/>
        <v>1423</v>
      </c>
      <c r="J19" s="53">
        <f t="shared" si="3"/>
        <v>-2.1510090884553854</v>
      </c>
      <c r="K19" s="53">
        <v>10.862595896699705</v>
      </c>
      <c r="L19" s="53">
        <v>13.013604985155091</v>
      </c>
      <c r="M19" s="36">
        <f t="shared" ref="M19:U19" si="22">M15+M16+M21+M23</f>
        <v>54</v>
      </c>
      <c r="N19" s="36">
        <f t="shared" si="22"/>
        <v>341</v>
      </c>
      <c r="O19" s="36">
        <f t="shared" si="22"/>
        <v>4193</v>
      </c>
      <c r="P19" s="36">
        <f t="shared" si="22"/>
        <v>221</v>
      </c>
      <c r="Q19" s="36">
        <f t="shared" si="22"/>
        <v>120</v>
      </c>
      <c r="R19" s="36">
        <f t="shared" si="22"/>
        <v>287</v>
      </c>
      <c r="S19" s="36">
        <f t="shared" si="22"/>
        <v>4307</v>
      </c>
      <c r="T19" s="36">
        <f t="shared" si="22"/>
        <v>181</v>
      </c>
      <c r="U19" s="36">
        <f t="shared" si="22"/>
        <v>106</v>
      </c>
      <c r="V19" s="53">
        <v>5.8077245388295466</v>
      </c>
    </row>
    <row r="20" spans="1:22" ht="15" customHeight="1" x14ac:dyDescent="0.15">
      <c r="A20" s="5" t="s">
        <v>18</v>
      </c>
      <c r="B20" s="40">
        <f>E20+M20</f>
        <v>-84</v>
      </c>
      <c r="C20" s="40">
        <v>-62</v>
      </c>
      <c r="D20" s="40">
        <f>G20-I20+O20-S20</f>
        <v>-658</v>
      </c>
      <c r="E20" s="40">
        <f>F20-H20</f>
        <v>-30</v>
      </c>
      <c r="F20" s="40">
        <v>59</v>
      </c>
      <c r="G20" s="40">
        <v>704</v>
      </c>
      <c r="H20" s="40">
        <v>89</v>
      </c>
      <c r="I20" s="40">
        <v>1101</v>
      </c>
      <c r="J20" s="61">
        <f t="shared" si="3"/>
        <v>-3.8479852546610704</v>
      </c>
      <c r="K20" s="61">
        <v>7.5677043341667716</v>
      </c>
      <c r="L20" s="61">
        <v>11.415689588827842</v>
      </c>
      <c r="M20" s="40">
        <f>N20-R20</f>
        <v>-54</v>
      </c>
      <c r="N20" s="40">
        <f>SUM(P20:Q20)</f>
        <v>129</v>
      </c>
      <c r="O20" s="41">
        <v>2525</v>
      </c>
      <c r="P20" s="41">
        <v>95</v>
      </c>
      <c r="Q20" s="41">
        <v>34</v>
      </c>
      <c r="R20" s="41">
        <f>SUM(T20:U20)</f>
        <v>183</v>
      </c>
      <c r="S20" s="41">
        <v>2786</v>
      </c>
      <c r="T20" s="41">
        <v>152</v>
      </c>
      <c r="U20" s="41">
        <v>31</v>
      </c>
      <c r="V20" s="52">
        <v>-6.9263734583899215</v>
      </c>
    </row>
    <row r="21" spans="1:22" ht="15" customHeight="1" x14ac:dyDescent="0.15">
      <c r="A21" s="3" t="s">
        <v>17</v>
      </c>
      <c r="B21" s="42">
        <f t="shared" ref="B21:B38" si="23">E21+M21</f>
        <v>50</v>
      </c>
      <c r="C21" s="42">
        <v>23</v>
      </c>
      <c r="D21" s="42">
        <f t="shared" ref="D21:D38" si="24">G21-I21+O21-S21</f>
        <v>-218</v>
      </c>
      <c r="E21" s="42">
        <f t="shared" ref="E21:E38" si="25">F21-H21</f>
        <v>8</v>
      </c>
      <c r="F21" s="42">
        <v>69</v>
      </c>
      <c r="G21" s="42">
        <v>701</v>
      </c>
      <c r="H21" s="42">
        <v>61</v>
      </c>
      <c r="I21" s="42">
        <v>767</v>
      </c>
      <c r="J21" s="62">
        <f t="shared" si="3"/>
        <v>1.3442011072166089</v>
      </c>
      <c r="K21" s="62">
        <v>11.593734549743266</v>
      </c>
      <c r="L21" s="62">
        <v>10.249533442526657</v>
      </c>
      <c r="M21" s="42">
        <f t="shared" ref="M21:M38" si="26">N21-R21</f>
        <v>42</v>
      </c>
      <c r="N21" s="42">
        <f>SUM(P21:Q21)</f>
        <v>207</v>
      </c>
      <c r="O21" s="42">
        <v>2651</v>
      </c>
      <c r="P21" s="42">
        <v>125</v>
      </c>
      <c r="Q21" s="42">
        <v>82</v>
      </c>
      <c r="R21" s="42">
        <f t="shared" ref="R21:R38" si="27">SUM(T21:U21)</f>
        <v>165</v>
      </c>
      <c r="S21" s="42">
        <v>2803</v>
      </c>
      <c r="T21" s="42">
        <v>128</v>
      </c>
      <c r="U21" s="42">
        <v>37</v>
      </c>
      <c r="V21" s="49">
        <v>7.0570558128872101</v>
      </c>
    </row>
    <row r="22" spans="1:22" ht="15" customHeight="1" x14ac:dyDescent="0.15">
      <c r="A22" s="3" t="s">
        <v>16</v>
      </c>
      <c r="B22" s="42">
        <f t="shared" si="23"/>
        <v>-45</v>
      </c>
      <c r="C22" s="42">
        <v>-32</v>
      </c>
      <c r="D22" s="42">
        <f t="shared" si="24"/>
        <v>-200</v>
      </c>
      <c r="E22" s="42">
        <f t="shared" si="25"/>
        <v>-22</v>
      </c>
      <c r="F22" s="42">
        <v>8</v>
      </c>
      <c r="G22" s="42">
        <v>189</v>
      </c>
      <c r="H22" s="42">
        <v>30</v>
      </c>
      <c r="I22" s="42">
        <v>344</v>
      </c>
      <c r="J22" s="62">
        <f t="shared" si="3"/>
        <v>-11.69023639608792</v>
      </c>
      <c r="K22" s="62">
        <v>4.25099505312288</v>
      </c>
      <c r="L22" s="62">
        <v>15.9412314492108</v>
      </c>
      <c r="M22" s="42">
        <f>N22-R22</f>
        <v>-23</v>
      </c>
      <c r="N22" s="42">
        <f t="shared" ref="N22:N38" si="28">SUM(P22:Q22)</f>
        <v>37</v>
      </c>
      <c r="O22" s="42">
        <v>679</v>
      </c>
      <c r="P22" s="42">
        <v>12</v>
      </c>
      <c r="Q22" s="42">
        <v>25</v>
      </c>
      <c r="R22" s="42">
        <f t="shared" si="27"/>
        <v>60</v>
      </c>
      <c r="S22" s="42">
        <v>724</v>
      </c>
      <c r="T22" s="42">
        <v>27</v>
      </c>
      <c r="U22" s="42">
        <v>33</v>
      </c>
      <c r="V22" s="49">
        <v>-12.221610777728277</v>
      </c>
    </row>
    <row r="23" spans="1:22" ht="15" customHeight="1" x14ac:dyDescent="0.15">
      <c r="A23" s="1" t="s">
        <v>15</v>
      </c>
      <c r="B23" s="43">
        <f t="shared" si="23"/>
        <v>15</v>
      </c>
      <c r="C23" s="43">
        <v>35</v>
      </c>
      <c r="D23" s="43">
        <f t="shared" si="24"/>
        <v>-106</v>
      </c>
      <c r="E23" s="43">
        <f t="shared" si="25"/>
        <v>-7</v>
      </c>
      <c r="F23" s="43">
        <v>13</v>
      </c>
      <c r="G23" s="43">
        <v>110</v>
      </c>
      <c r="H23" s="43">
        <v>20</v>
      </c>
      <c r="I23" s="43">
        <v>251</v>
      </c>
      <c r="J23" s="63">
        <f t="shared" si="3"/>
        <v>-5.2432950466766108</v>
      </c>
      <c r="K23" s="63">
        <v>9.7375479438279964</v>
      </c>
      <c r="L23" s="63">
        <v>14.980842990504607</v>
      </c>
      <c r="M23" s="43">
        <f t="shared" si="26"/>
        <v>22</v>
      </c>
      <c r="N23" s="43">
        <f t="shared" si="28"/>
        <v>68</v>
      </c>
      <c r="O23" s="43">
        <v>764</v>
      </c>
      <c r="P23" s="43">
        <v>61</v>
      </c>
      <c r="Q23" s="43">
        <v>7</v>
      </c>
      <c r="R23" s="43">
        <f t="shared" si="27"/>
        <v>46</v>
      </c>
      <c r="S23" s="47">
        <v>729</v>
      </c>
      <c r="T23" s="47">
        <v>20</v>
      </c>
      <c r="U23" s="47">
        <v>26</v>
      </c>
      <c r="V23" s="54">
        <v>16.478927289555067</v>
      </c>
    </row>
    <row r="24" spans="1:22" ht="15" customHeight="1" x14ac:dyDescent="0.15">
      <c r="A24" s="7" t="s">
        <v>14</v>
      </c>
      <c r="B24" s="45">
        <f t="shared" si="23"/>
        <v>-16</v>
      </c>
      <c r="C24" s="45">
        <v>-25</v>
      </c>
      <c r="D24" s="45">
        <f t="shared" si="24"/>
        <v>-91</v>
      </c>
      <c r="E24" s="40">
        <f t="shared" si="25"/>
        <v>-13</v>
      </c>
      <c r="F24" s="45">
        <v>2</v>
      </c>
      <c r="G24" s="45">
        <v>35</v>
      </c>
      <c r="H24" s="45">
        <v>15</v>
      </c>
      <c r="I24" s="46">
        <v>89</v>
      </c>
      <c r="J24" s="73">
        <f t="shared" si="3"/>
        <v>-29.424166883704775</v>
      </c>
      <c r="K24" s="73">
        <v>4.5267949051853504</v>
      </c>
      <c r="L24" s="73">
        <v>33.950961788890126</v>
      </c>
      <c r="M24" s="40">
        <f t="shared" si="26"/>
        <v>-3</v>
      </c>
      <c r="N24" s="45">
        <f t="shared" si="28"/>
        <v>9</v>
      </c>
      <c r="O24" s="45">
        <v>146</v>
      </c>
      <c r="P24" s="45">
        <v>5</v>
      </c>
      <c r="Q24" s="45">
        <v>4</v>
      </c>
      <c r="R24" s="45">
        <f t="shared" si="27"/>
        <v>12</v>
      </c>
      <c r="S24" s="45">
        <v>183</v>
      </c>
      <c r="T24" s="45">
        <v>5</v>
      </c>
      <c r="U24" s="45">
        <v>7</v>
      </c>
      <c r="V24" s="51">
        <v>-6.7901923577780217</v>
      </c>
    </row>
    <row r="25" spans="1:22" ht="15" customHeight="1" x14ac:dyDescent="0.15">
      <c r="A25" s="5" t="s">
        <v>13</v>
      </c>
      <c r="B25" s="40">
        <f t="shared" si="23"/>
        <v>-9</v>
      </c>
      <c r="C25" s="40">
        <v>-7</v>
      </c>
      <c r="D25" s="40">
        <f t="shared" si="24"/>
        <v>-50</v>
      </c>
      <c r="E25" s="40">
        <f t="shared" si="25"/>
        <v>-2</v>
      </c>
      <c r="F25" s="40">
        <v>1</v>
      </c>
      <c r="G25" s="40">
        <v>7</v>
      </c>
      <c r="H25" s="40">
        <v>3</v>
      </c>
      <c r="I25" s="40">
        <v>28</v>
      </c>
      <c r="J25" s="61">
        <f t="shared" si="3"/>
        <v>-16.929106467846289</v>
      </c>
      <c r="K25" s="61">
        <v>8.4645532339231462</v>
      </c>
      <c r="L25" s="61">
        <v>25.393659701769437</v>
      </c>
      <c r="M25" s="40">
        <f t="shared" si="26"/>
        <v>-7</v>
      </c>
      <c r="N25" s="40">
        <f t="shared" si="28"/>
        <v>0</v>
      </c>
      <c r="O25" s="40">
        <v>26</v>
      </c>
      <c r="P25" s="40">
        <v>0</v>
      </c>
      <c r="Q25" s="40">
        <v>0</v>
      </c>
      <c r="R25" s="40">
        <f t="shared" si="27"/>
        <v>7</v>
      </c>
      <c r="S25" s="41">
        <v>55</v>
      </c>
      <c r="T25" s="41">
        <v>5</v>
      </c>
      <c r="U25" s="41">
        <v>2</v>
      </c>
      <c r="V25" s="52">
        <v>-59.251872637462021</v>
      </c>
    </row>
    <row r="26" spans="1:22" ht="15" customHeight="1" x14ac:dyDescent="0.15">
      <c r="A26" s="3" t="s">
        <v>12</v>
      </c>
      <c r="B26" s="42">
        <f t="shared" si="23"/>
        <v>-10</v>
      </c>
      <c r="C26" s="42">
        <v>-5</v>
      </c>
      <c r="D26" s="42">
        <f t="shared" si="24"/>
        <v>-65</v>
      </c>
      <c r="E26" s="42">
        <f t="shared" si="25"/>
        <v>-3</v>
      </c>
      <c r="F26" s="42">
        <v>1</v>
      </c>
      <c r="G26" s="42">
        <v>22</v>
      </c>
      <c r="H26" s="42">
        <v>4</v>
      </c>
      <c r="I26" s="42">
        <v>53</v>
      </c>
      <c r="J26" s="62">
        <f t="shared" si="3"/>
        <v>-11.646086595832934</v>
      </c>
      <c r="K26" s="62">
        <v>3.8820288652776447</v>
      </c>
      <c r="L26" s="62">
        <v>15.528115461110579</v>
      </c>
      <c r="M26" s="42">
        <f t="shared" si="26"/>
        <v>-7</v>
      </c>
      <c r="N26" s="42">
        <f t="shared" si="28"/>
        <v>0</v>
      </c>
      <c r="O26" s="42">
        <v>85</v>
      </c>
      <c r="P26" s="42">
        <v>0</v>
      </c>
      <c r="Q26" s="42">
        <v>0</v>
      </c>
      <c r="R26" s="42">
        <f t="shared" si="27"/>
        <v>7</v>
      </c>
      <c r="S26" s="42">
        <v>119</v>
      </c>
      <c r="T26" s="42">
        <v>4</v>
      </c>
      <c r="U26" s="42">
        <v>3</v>
      </c>
      <c r="V26" s="49">
        <v>-27.174202056943514</v>
      </c>
    </row>
    <row r="27" spans="1:22" ht="15" customHeight="1" x14ac:dyDescent="0.15">
      <c r="A27" s="1" t="s">
        <v>11</v>
      </c>
      <c r="B27" s="43">
        <f t="shared" si="23"/>
        <v>-5</v>
      </c>
      <c r="C27" s="43">
        <v>9</v>
      </c>
      <c r="D27" s="43">
        <f t="shared" si="24"/>
        <v>-151</v>
      </c>
      <c r="E27" s="43">
        <f t="shared" si="25"/>
        <v>-6</v>
      </c>
      <c r="F27" s="43">
        <v>2</v>
      </c>
      <c r="G27" s="43">
        <v>38</v>
      </c>
      <c r="H27" s="43">
        <v>8</v>
      </c>
      <c r="I27" s="43">
        <v>132</v>
      </c>
      <c r="J27" s="63">
        <f t="shared" si="3"/>
        <v>-9.2515926257625161</v>
      </c>
      <c r="K27" s="63">
        <v>3.0838642085875057</v>
      </c>
      <c r="L27" s="63">
        <v>12.335456834350023</v>
      </c>
      <c r="M27" s="43">
        <f t="shared" si="26"/>
        <v>1</v>
      </c>
      <c r="N27" s="43">
        <f t="shared" si="28"/>
        <v>11</v>
      </c>
      <c r="O27" s="47">
        <v>181</v>
      </c>
      <c r="P27" s="47">
        <v>7</v>
      </c>
      <c r="Q27" s="47">
        <v>4</v>
      </c>
      <c r="R27" s="47">
        <f t="shared" si="27"/>
        <v>10</v>
      </c>
      <c r="S27" s="47">
        <v>238</v>
      </c>
      <c r="T27" s="47">
        <v>4</v>
      </c>
      <c r="U27" s="47">
        <v>6</v>
      </c>
      <c r="V27" s="54">
        <v>1.5419321042937533</v>
      </c>
    </row>
    <row r="28" spans="1:22" ht="15" customHeight="1" x14ac:dyDescent="0.15">
      <c r="A28" s="5" t="s">
        <v>10</v>
      </c>
      <c r="B28" s="40">
        <f t="shared" si="23"/>
        <v>-6</v>
      </c>
      <c r="C28" s="40">
        <v>-6</v>
      </c>
      <c r="D28" s="40">
        <f t="shared" si="24"/>
        <v>-53</v>
      </c>
      <c r="E28" s="40">
        <f t="shared" si="25"/>
        <v>-2</v>
      </c>
      <c r="F28" s="40">
        <v>2</v>
      </c>
      <c r="G28" s="40">
        <v>9</v>
      </c>
      <c r="H28" s="40">
        <v>4</v>
      </c>
      <c r="I28" s="40">
        <v>43</v>
      </c>
      <c r="J28" s="61">
        <f t="shared" si="3"/>
        <v>-8.1708490967294196</v>
      </c>
      <c r="K28" s="61">
        <v>8.1708490967294196</v>
      </c>
      <c r="L28" s="61">
        <v>16.341698193458839</v>
      </c>
      <c r="M28" s="40">
        <f t="shared" si="26"/>
        <v>-4</v>
      </c>
      <c r="N28" s="40">
        <f t="shared" si="28"/>
        <v>2</v>
      </c>
      <c r="O28" s="40">
        <v>73</v>
      </c>
      <c r="P28" s="40">
        <v>0</v>
      </c>
      <c r="Q28" s="40">
        <v>2</v>
      </c>
      <c r="R28" s="40">
        <f t="shared" si="27"/>
        <v>6</v>
      </c>
      <c r="S28" s="40">
        <v>92</v>
      </c>
      <c r="T28" s="40">
        <v>4</v>
      </c>
      <c r="U28" s="40">
        <v>2</v>
      </c>
      <c r="V28" s="48">
        <v>-16.341698193458846</v>
      </c>
    </row>
    <row r="29" spans="1:22" ht="15" customHeight="1" x14ac:dyDescent="0.15">
      <c r="A29" s="3" t="s">
        <v>9</v>
      </c>
      <c r="B29" s="42">
        <f t="shared" si="23"/>
        <v>1</v>
      </c>
      <c r="C29" s="42">
        <v>2</v>
      </c>
      <c r="D29" s="42">
        <f t="shared" si="24"/>
        <v>-54</v>
      </c>
      <c r="E29" s="42">
        <f>F29-H29</f>
        <v>-10</v>
      </c>
      <c r="F29" s="42">
        <v>4</v>
      </c>
      <c r="G29" s="42">
        <v>68</v>
      </c>
      <c r="H29" s="42">
        <v>14</v>
      </c>
      <c r="I29" s="42">
        <v>114</v>
      </c>
      <c r="J29" s="62">
        <f t="shared" si="3"/>
        <v>-15.342967876449176</v>
      </c>
      <c r="K29" s="62">
        <v>6.1371871505796696</v>
      </c>
      <c r="L29" s="62">
        <v>21.480155027028847</v>
      </c>
      <c r="M29" s="42">
        <f t="shared" si="26"/>
        <v>11</v>
      </c>
      <c r="N29" s="42">
        <f t="shared" si="28"/>
        <v>20</v>
      </c>
      <c r="O29" s="42">
        <v>244</v>
      </c>
      <c r="P29" s="42">
        <v>11</v>
      </c>
      <c r="Q29" s="42">
        <v>9</v>
      </c>
      <c r="R29" s="42">
        <f t="shared" si="27"/>
        <v>9</v>
      </c>
      <c r="S29" s="42">
        <v>252</v>
      </c>
      <c r="T29" s="42">
        <v>6</v>
      </c>
      <c r="U29" s="42">
        <v>3</v>
      </c>
      <c r="V29" s="49">
        <v>16.877264664094092</v>
      </c>
    </row>
    <row r="30" spans="1:22" ht="15" customHeight="1" x14ac:dyDescent="0.15">
      <c r="A30" s="3" t="s">
        <v>8</v>
      </c>
      <c r="B30" s="42">
        <f t="shared" si="23"/>
        <v>2</v>
      </c>
      <c r="C30" s="42">
        <v>9</v>
      </c>
      <c r="D30" s="42">
        <f t="shared" si="24"/>
        <v>-141</v>
      </c>
      <c r="E30" s="42">
        <f t="shared" si="25"/>
        <v>-5</v>
      </c>
      <c r="F30" s="42">
        <v>6</v>
      </c>
      <c r="G30" s="42">
        <v>57</v>
      </c>
      <c r="H30" s="42">
        <v>11</v>
      </c>
      <c r="I30" s="42">
        <v>143</v>
      </c>
      <c r="J30" s="62">
        <f t="shared" si="3"/>
        <v>-7.6247853570697437</v>
      </c>
      <c r="K30" s="62">
        <v>9.149742428483691</v>
      </c>
      <c r="L30" s="62">
        <v>16.774527785553435</v>
      </c>
      <c r="M30" s="42">
        <f t="shared" si="26"/>
        <v>7</v>
      </c>
      <c r="N30" s="42">
        <f t="shared" si="28"/>
        <v>20</v>
      </c>
      <c r="O30" s="42">
        <v>180</v>
      </c>
      <c r="P30" s="42">
        <v>11</v>
      </c>
      <c r="Q30" s="42">
        <v>9</v>
      </c>
      <c r="R30" s="42">
        <f t="shared" si="27"/>
        <v>13</v>
      </c>
      <c r="S30" s="42">
        <v>235</v>
      </c>
      <c r="T30" s="42">
        <v>4</v>
      </c>
      <c r="U30" s="42">
        <v>9</v>
      </c>
      <c r="V30" s="49">
        <v>10.674699499897635</v>
      </c>
    </row>
    <row r="31" spans="1:22" ht="15" customHeight="1" x14ac:dyDescent="0.15">
      <c r="A31" s="1" t="s">
        <v>7</v>
      </c>
      <c r="B31" s="43">
        <f t="shared" si="23"/>
        <v>-3</v>
      </c>
      <c r="C31" s="43">
        <v>-5</v>
      </c>
      <c r="D31" s="43">
        <f t="shared" si="24"/>
        <v>-66</v>
      </c>
      <c r="E31" s="43">
        <f t="shared" si="25"/>
        <v>-4</v>
      </c>
      <c r="F31" s="43">
        <v>5</v>
      </c>
      <c r="G31" s="43">
        <v>52</v>
      </c>
      <c r="H31" s="43">
        <v>9</v>
      </c>
      <c r="I31" s="43">
        <v>111</v>
      </c>
      <c r="J31" s="63">
        <f t="shared" si="3"/>
        <v>-6.8945650993336844</v>
      </c>
      <c r="K31" s="63">
        <v>8.6182063741671033</v>
      </c>
      <c r="L31" s="63">
        <v>15.512771473500788</v>
      </c>
      <c r="M31" s="43">
        <f t="shared" si="26"/>
        <v>1</v>
      </c>
      <c r="N31" s="43">
        <f t="shared" si="28"/>
        <v>11</v>
      </c>
      <c r="O31" s="43">
        <v>164</v>
      </c>
      <c r="P31" s="43">
        <v>7</v>
      </c>
      <c r="Q31" s="43">
        <v>4</v>
      </c>
      <c r="R31" s="43">
        <f t="shared" si="27"/>
        <v>10</v>
      </c>
      <c r="S31" s="43">
        <v>171</v>
      </c>
      <c r="T31" s="43">
        <v>1</v>
      </c>
      <c r="U31" s="43">
        <v>9</v>
      </c>
      <c r="V31" s="53">
        <v>1.7236412748334224</v>
      </c>
    </row>
    <row r="32" spans="1:22" ht="15" customHeight="1" x14ac:dyDescent="0.15">
      <c r="A32" s="5" t="s">
        <v>6</v>
      </c>
      <c r="B32" s="40">
        <f t="shared" si="23"/>
        <v>-4</v>
      </c>
      <c r="C32" s="40">
        <v>-3</v>
      </c>
      <c r="D32" s="40">
        <f t="shared" si="24"/>
        <v>-2</v>
      </c>
      <c r="E32" s="40">
        <f t="shared" si="25"/>
        <v>0</v>
      </c>
      <c r="F32" s="40">
        <v>2</v>
      </c>
      <c r="G32" s="40">
        <v>22</v>
      </c>
      <c r="H32" s="40">
        <v>2</v>
      </c>
      <c r="I32" s="40">
        <v>20</v>
      </c>
      <c r="J32" s="61">
        <f t="shared" si="3"/>
        <v>0</v>
      </c>
      <c r="K32" s="61">
        <v>14.563009954715023</v>
      </c>
      <c r="L32" s="61">
        <v>14.563009954715023</v>
      </c>
      <c r="M32" s="40">
        <f t="shared" si="26"/>
        <v>-4</v>
      </c>
      <c r="N32" s="40">
        <f t="shared" si="28"/>
        <v>6</v>
      </c>
      <c r="O32" s="41">
        <v>109</v>
      </c>
      <c r="P32" s="41">
        <v>3</v>
      </c>
      <c r="Q32" s="41">
        <v>3</v>
      </c>
      <c r="R32" s="41">
        <f t="shared" si="27"/>
        <v>10</v>
      </c>
      <c r="S32" s="41">
        <v>113</v>
      </c>
      <c r="T32" s="41">
        <v>4</v>
      </c>
      <c r="U32" s="41">
        <v>6</v>
      </c>
      <c r="V32" s="52">
        <v>-29.126019909430042</v>
      </c>
    </row>
    <row r="33" spans="1:22" ht="15" customHeight="1" x14ac:dyDescent="0.15">
      <c r="A33" s="3" t="s">
        <v>5</v>
      </c>
      <c r="B33" s="42">
        <f t="shared" si="23"/>
        <v>-10</v>
      </c>
      <c r="C33" s="42">
        <v>-14</v>
      </c>
      <c r="D33" s="42">
        <f t="shared" si="24"/>
        <v>-53</v>
      </c>
      <c r="E33" s="42">
        <f t="shared" si="25"/>
        <v>-6</v>
      </c>
      <c r="F33" s="42">
        <v>6</v>
      </c>
      <c r="G33" s="42">
        <v>37</v>
      </c>
      <c r="H33" s="42">
        <v>12</v>
      </c>
      <c r="I33" s="42">
        <v>114</v>
      </c>
      <c r="J33" s="62">
        <f t="shared" si="3"/>
        <v>-9.4193548387096779</v>
      </c>
      <c r="K33" s="62">
        <v>9.4193548387096779</v>
      </c>
      <c r="L33" s="62">
        <v>18.838709677419356</v>
      </c>
      <c r="M33" s="42">
        <f t="shared" si="26"/>
        <v>-4</v>
      </c>
      <c r="N33" s="42">
        <f t="shared" si="28"/>
        <v>23</v>
      </c>
      <c r="O33" s="42">
        <v>241</v>
      </c>
      <c r="P33" s="42">
        <v>13</v>
      </c>
      <c r="Q33" s="42">
        <v>10</v>
      </c>
      <c r="R33" s="42">
        <f t="shared" si="27"/>
        <v>27</v>
      </c>
      <c r="S33" s="42">
        <v>217</v>
      </c>
      <c r="T33" s="42">
        <v>16</v>
      </c>
      <c r="U33" s="42">
        <v>11</v>
      </c>
      <c r="V33" s="49">
        <v>-6.2795698924731127</v>
      </c>
    </row>
    <row r="34" spans="1:22" ht="15" customHeight="1" x14ac:dyDescent="0.15">
      <c r="A34" s="3" t="s">
        <v>4</v>
      </c>
      <c r="B34" s="42">
        <f t="shared" si="23"/>
        <v>1</v>
      </c>
      <c r="C34" s="42">
        <v>-22</v>
      </c>
      <c r="D34" s="42">
        <f t="shared" si="24"/>
        <v>-51</v>
      </c>
      <c r="E34" s="42">
        <f t="shared" si="25"/>
        <v>1</v>
      </c>
      <c r="F34" s="42">
        <v>7</v>
      </c>
      <c r="G34" s="42">
        <v>26</v>
      </c>
      <c r="H34" s="42">
        <v>6</v>
      </c>
      <c r="I34" s="42">
        <v>78</v>
      </c>
      <c r="J34" s="62">
        <f t="shared" si="3"/>
        <v>2.3666720700275601</v>
      </c>
      <c r="K34" s="62">
        <v>16.566704490192901</v>
      </c>
      <c r="L34" s="62">
        <v>14.200032420165341</v>
      </c>
      <c r="M34" s="42">
        <f t="shared" si="26"/>
        <v>0</v>
      </c>
      <c r="N34" s="42">
        <f t="shared" si="28"/>
        <v>9</v>
      </c>
      <c r="O34" s="42">
        <v>140</v>
      </c>
      <c r="P34" s="42">
        <v>4</v>
      </c>
      <c r="Q34" s="42">
        <v>5</v>
      </c>
      <c r="R34" s="42">
        <f t="shared" si="27"/>
        <v>9</v>
      </c>
      <c r="S34" s="42">
        <v>139</v>
      </c>
      <c r="T34" s="42">
        <v>4</v>
      </c>
      <c r="U34" s="42">
        <v>5</v>
      </c>
      <c r="V34" s="49">
        <v>0</v>
      </c>
    </row>
    <row r="35" spans="1:22" ht="15" customHeight="1" x14ac:dyDescent="0.15">
      <c r="A35" s="1" t="s">
        <v>3</v>
      </c>
      <c r="B35" s="43">
        <f t="shared" si="23"/>
        <v>-1</v>
      </c>
      <c r="C35" s="43">
        <v>-2</v>
      </c>
      <c r="D35" s="43">
        <f t="shared" si="24"/>
        <v>-23</v>
      </c>
      <c r="E35" s="43">
        <f t="shared" si="25"/>
        <v>-7</v>
      </c>
      <c r="F35" s="43">
        <v>2</v>
      </c>
      <c r="G35" s="43">
        <v>41</v>
      </c>
      <c r="H35" s="43">
        <v>9</v>
      </c>
      <c r="I35" s="43">
        <v>75</v>
      </c>
      <c r="J35" s="63">
        <f t="shared" si="3"/>
        <v>-16.411659665214991</v>
      </c>
      <c r="K35" s="63">
        <v>4.6890456186328535</v>
      </c>
      <c r="L35" s="63">
        <v>21.100705283847844</v>
      </c>
      <c r="M35" s="43">
        <f>N35-R35</f>
        <v>6</v>
      </c>
      <c r="N35" s="43">
        <f t="shared" si="28"/>
        <v>19</v>
      </c>
      <c r="O35" s="47">
        <v>158</v>
      </c>
      <c r="P35" s="47">
        <v>10</v>
      </c>
      <c r="Q35" s="47">
        <v>9</v>
      </c>
      <c r="R35" s="47">
        <f t="shared" si="27"/>
        <v>13</v>
      </c>
      <c r="S35" s="47">
        <v>147</v>
      </c>
      <c r="T35" s="47">
        <v>4</v>
      </c>
      <c r="U35" s="47">
        <v>9</v>
      </c>
      <c r="V35" s="54">
        <v>14.067136855898568</v>
      </c>
    </row>
    <row r="36" spans="1:22" ht="15" customHeight="1" x14ac:dyDescent="0.15">
      <c r="A36" s="5" t="s">
        <v>2</v>
      </c>
      <c r="B36" s="40">
        <f t="shared" si="23"/>
        <v>-8</v>
      </c>
      <c r="C36" s="40">
        <v>-4</v>
      </c>
      <c r="D36" s="40">
        <f t="shared" si="24"/>
        <v>-52</v>
      </c>
      <c r="E36" s="40">
        <f t="shared" si="25"/>
        <v>-5</v>
      </c>
      <c r="F36" s="40">
        <v>0</v>
      </c>
      <c r="G36" s="40">
        <v>12</v>
      </c>
      <c r="H36" s="40">
        <v>5</v>
      </c>
      <c r="I36" s="40">
        <v>60</v>
      </c>
      <c r="J36" s="61">
        <f t="shared" si="3"/>
        <v>-29.777930066735195</v>
      </c>
      <c r="K36" s="61">
        <v>0</v>
      </c>
      <c r="L36" s="61">
        <v>29.777930066735195</v>
      </c>
      <c r="M36" s="40">
        <f t="shared" si="26"/>
        <v>-3</v>
      </c>
      <c r="N36" s="40">
        <f t="shared" si="28"/>
        <v>4</v>
      </c>
      <c r="O36" s="40">
        <v>63</v>
      </c>
      <c r="P36" s="40">
        <v>4</v>
      </c>
      <c r="Q36" s="40">
        <v>0</v>
      </c>
      <c r="R36" s="40">
        <f t="shared" si="27"/>
        <v>7</v>
      </c>
      <c r="S36" s="40">
        <v>67</v>
      </c>
      <c r="T36" s="40">
        <v>4</v>
      </c>
      <c r="U36" s="40">
        <v>3</v>
      </c>
      <c r="V36" s="48">
        <v>-17.86675804004112</v>
      </c>
    </row>
    <row r="37" spans="1:22" ht="15" customHeight="1" x14ac:dyDescent="0.15">
      <c r="A37" s="3" t="s">
        <v>1</v>
      </c>
      <c r="B37" s="42">
        <f t="shared" si="23"/>
        <v>-7</v>
      </c>
      <c r="C37" s="42">
        <v>-2</v>
      </c>
      <c r="D37" s="42">
        <f t="shared" si="24"/>
        <v>-48</v>
      </c>
      <c r="E37" s="42">
        <f t="shared" si="25"/>
        <v>-5</v>
      </c>
      <c r="F37" s="42">
        <v>0</v>
      </c>
      <c r="G37" s="42">
        <v>2</v>
      </c>
      <c r="H37" s="42">
        <v>5</v>
      </c>
      <c r="I37" s="42">
        <v>32</v>
      </c>
      <c r="J37" s="62">
        <f t="shared" si="3"/>
        <v>-44.263885520252238</v>
      </c>
      <c r="K37" s="62">
        <v>0</v>
      </c>
      <c r="L37" s="62">
        <v>44.263885520252238</v>
      </c>
      <c r="M37" s="42">
        <f t="shared" si="26"/>
        <v>-2</v>
      </c>
      <c r="N37" s="42">
        <f t="shared" si="28"/>
        <v>4</v>
      </c>
      <c r="O37" s="42">
        <v>42</v>
      </c>
      <c r="P37" s="42">
        <v>1</v>
      </c>
      <c r="Q37" s="42">
        <v>3</v>
      </c>
      <c r="R37" s="42">
        <f t="shared" si="27"/>
        <v>6</v>
      </c>
      <c r="S37" s="42">
        <v>60</v>
      </c>
      <c r="T37" s="42">
        <v>0</v>
      </c>
      <c r="U37" s="42">
        <v>6</v>
      </c>
      <c r="V37" s="49">
        <v>-17.705554208100899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-1</v>
      </c>
      <c r="D38" s="43">
        <f t="shared" si="24"/>
        <v>-29</v>
      </c>
      <c r="E38" s="43">
        <f t="shared" si="25"/>
        <v>1</v>
      </c>
      <c r="F38" s="43">
        <v>2</v>
      </c>
      <c r="G38" s="43">
        <v>4</v>
      </c>
      <c r="H38" s="43">
        <v>1</v>
      </c>
      <c r="I38" s="43">
        <v>26</v>
      </c>
      <c r="J38" s="63">
        <f t="shared" si="3"/>
        <v>9.3297888655999177</v>
      </c>
      <c r="K38" s="63">
        <v>18.659577731199835</v>
      </c>
      <c r="L38" s="63">
        <v>9.3297888655999177</v>
      </c>
      <c r="M38" s="43">
        <f t="shared" si="26"/>
        <v>-3</v>
      </c>
      <c r="N38" s="43">
        <f t="shared" si="28"/>
        <v>1</v>
      </c>
      <c r="O38" s="43">
        <v>25</v>
      </c>
      <c r="P38" s="43">
        <v>0</v>
      </c>
      <c r="Q38" s="43">
        <v>1</v>
      </c>
      <c r="R38" s="43">
        <f t="shared" si="27"/>
        <v>4</v>
      </c>
      <c r="S38" s="43">
        <v>32</v>
      </c>
      <c r="T38" s="43">
        <v>1</v>
      </c>
      <c r="U38" s="43">
        <v>3</v>
      </c>
      <c r="V38" s="53">
        <v>-27.989366596799755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-176</v>
      </c>
      <c r="C9" s="34">
        <f t="shared" si="0"/>
        <v>-35</v>
      </c>
      <c r="D9" s="34">
        <f t="shared" si="0"/>
        <v>-2576</v>
      </c>
      <c r="E9" s="34">
        <f t="shared" si="0"/>
        <v>-175</v>
      </c>
      <c r="F9" s="34">
        <f t="shared" si="0"/>
        <v>159</v>
      </c>
      <c r="G9" s="34">
        <f t="shared" si="0"/>
        <v>1917</v>
      </c>
      <c r="H9" s="34">
        <f t="shared" si="0"/>
        <v>334</v>
      </c>
      <c r="I9" s="34">
        <f t="shared" si="0"/>
        <v>3967</v>
      </c>
      <c r="J9" s="51">
        <f>K9-L9</f>
        <v>-7.1026676007161047</v>
      </c>
      <c r="K9" s="51">
        <v>6.4532808486506319</v>
      </c>
      <c r="L9" s="51">
        <v>13.555948449366737</v>
      </c>
      <c r="M9" s="34">
        <f t="shared" ref="M9:U9" si="1">M10+M11</f>
        <v>-1</v>
      </c>
      <c r="N9" s="34">
        <f t="shared" si="1"/>
        <v>570</v>
      </c>
      <c r="O9" s="34">
        <f t="shared" si="1"/>
        <v>7884</v>
      </c>
      <c r="P9" s="34">
        <f t="shared" si="1"/>
        <v>370</v>
      </c>
      <c r="Q9" s="34">
        <f t="shared" si="1"/>
        <v>200</v>
      </c>
      <c r="R9" s="34">
        <f>R10+R11</f>
        <v>571</v>
      </c>
      <c r="S9" s="34">
        <f t="shared" si="1"/>
        <v>8410</v>
      </c>
      <c r="T9" s="34">
        <f t="shared" si="1"/>
        <v>371</v>
      </c>
      <c r="U9" s="34">
        <f t="shared" si="1"/>
        <v>200</v>
      </c>
      <c r="V9" s="51">
        <v>-4.0586672004092605E-2</v>
      </c>
    </row>
    <row r="10" spans="1:22" ht="15" customHeight="1" x14ac:dyDescent="0.15">
      <c r="A10" s="6" t="s">
        <v>28</v>
      </c>
      <c r="B10" s="35">
        <f t="shared" ref="B10:I10" si="2">B20+B21+B22+B23</f>
        <v>-73</v>
      </c>
      <c r="C10" s="35">
        <f t="shared" si="2"/>
        <v>8</v>
      </c>
      <c r="D10" s="35">
        <f t="shared" si="2"/>
        <v>-1452</v>
      </c>
      <c r="E10" s="35">
        <f t="shared" si="2"/>
        <v>-80</v>
      </c>
      <c r="F10" s="35">
        <f t="shared" si="2"/>
        <v>131</v>
      </c>
      <c r="G10" s="35">
        <f t="shared" si="2"/>
        <v>1526</v>
      </c>
      <c r="H10" s="35">
        <f t="shared" si="2"/>
        <v>211</v>
      </c>
      <c r="I10" s="35">
        <f t="shared" si="2"/>
        <v>2670</v>
      </c>
      <c r="J10" s="48">
        <f t="shared" ref="J10:J38" si="3">K10-L10</f>
        <v>-4.349294848230465</v>
      </c>
      <c r="K10" s="48">
        <v>7.1219703139773811</v>
      </c>
      <c r="L10" s="48">
        <v>11.471265162207846</v>
      </c>
      <c r="M10" s="35">
        <f t="shared" ref="M10:U10" si="4">M20+M21+M22+M23</f>
        <v>7</v>
      </c>
      <c r="N10" s="35">
        <f t="shared" si="4"/>
        <v>427</v>
      </c>
      <c r="O10" s="35">
        <f t="shared" si="4"/>
        <v>5752</v>
      </c>
      <c r="P10" s="35">
        <f t="shared" si="4"/>
        <v>299</v>
      </c>
      <c r="Q10" s="35">
        <f t="shared" si="4"/>
        <v>128</v>
      </c>
      <c r="R10" s="35">
        <f t="shared" si="4"/>
        <v>420</v>
      </c>
      <c r="S10" s="35">
        <f t="shared" si="4"/>
        <v>6060</v>
      </c>
      <c r="T10" s="35">
        <f t="shared" si="4"/>
        <v>304</v>
      </c>
      <c r="U10" s="35">
        <f t="shared" si="4"/>
        <v>116</v>
      </c>
      <c r="V10" s="48">
        <v>0.38056329922016374</v>
      </c>
    </row>
    <row r="11" spans="1:22" ht="15" customHeight="1" x14ac:dyDescent="0.15">
      <c r="A11" s="2" t="s">
        <v>27</v>
      </c>
      <c r="B11" s="36">
        <f t="shared" ref="B11:I11" si="5">B12+B13+B14+B15+B16</f>
        <v>-103</v>
      </c>
      <c r="C11" s="36">
        <f t="shared" si="5"/>
        <v>-43</v>
      </c>
      <c r="D11" s="36">
        <f t="shared" si="5"/>
        <v>-1124</v>
      </c>
      <c r="E11" s="36">
        <f t="shared" si="5"/>
        <v>-95</v>
      </c>
      <c r="F11" s="36">
        <f t="shared" si="5"/>
        <v>28</v>
      </c>
      <c r="G11" s="36">
        <f t="shared" si="5"/>
        <v>391</v>
      </c>
      <c r="H11" s="36">
        <f t="shared" si="5"/>
        <v>123</v>
      </c>
      <c r="I11" s="36">
        <f t="shared" si="5"/>
        <v>1297</v>
      </c>
      <c r="J11" s="53">
        <f t="shared" si="3"/>
        <v>-15.212550145478922</v>
      </c>
      <c r="K11" s="53">
        <v>4.4836989902464195</v>
      </c>
      <c r="L11" s="53">
        <v>19.696249135725342</v>
      </c>
      <c r="M11" s="36">
        <f t="shared" ref="M11:U11" si="6">M12+M13+M14+M15+M16</f>
        <v>-8</v>
      </c>
      <c r="N11" s="36">
        <f t="shared" si="6"/>
        <v>143</v>
      </c>
      <c r="O11" s="36">
        <f t="shared" si="6"/>
        <v>2132</v>
      </c>
      <c r="P11" s="36">
        <f t="shared" si="6"/>
        <v>71</v>
      </c>
      <c r="Q11" s="36">
        <f t="shared" si="6"/>
        <v>72</v>
      </c>
      <c r="R11" s="36">
        <f t="shared" si="6"/>
        <v>151</v>
      </c>
      <c r="S11" s="36">
        <f t="shared" si="6"/>
        <v>2350</v>
      </c>
      <c r="T11" s="36">
        <f t="shared" si="6"/>
        <v>67</v>
      </c>
      <c r="U11" s="36">
        <f t="shared" si="6"/>
        <v>84</v>
      </c>
      <c r="V11" s="53">
        <v>-1.2810568543561196</v>
      </c>
    </row>
    <row r="12" spans="1:22" ht="15" customHeight="1" x14ac:dyDescent="0.15">
      <c r="A12" s="6" t="s">
        <v>26</v>
      </c>
      <c r="B12" s="35">
        <f t="shared" ref="B12:I12" si="7">B24</f>
        <v>-12</v>
      </c>
      <c r="C12" s="35">
        <f t="shared" si="7"/>
        <v>5</v>
      </c>
      <c r="D12" s="35">
        <f t="shared" si="7"/>
        <v>-131</v>
      </c>
      <c r="E12" s="35">
        <f t="shared" si="7"/>
        <v>-11</v>
      </c>
      <c r="F12" s="35">
        <f t="shared" si="7"/>
        <v>1</v>
      </c>
      <c r="G12" s="35">
        <f t="shared" si="7"/>
        <v>32</v>
      </c>
      <c r="H12" s="35">
        <f t="shared" si="7"/>
        <v>12</v>
      </c>
      <c r="I12" s="35">
        <f t="shared" si="7"/>
        <v>97</v>
      </c>
      <c r="J12" s="48">
        <f t="shared" si="3"/>
        <v>-22.622904634455555</v>
      </c>
      <c r="K12" s="48">
        <v>2.0566276940414143</v>
      </c>
      <c r="L12" s="48">
        <v>24.679532328496968</v>
      </c>
      <c r="M12" s="35">
        <f t="shared" ref="M12:U12" si="8">M24</f>
        <v>-1</v>
      </c>
      <c r="N12" s="35">
        <f t="shared" si="8"/>
        <v>9</v>
      </c>
      <c r="O12" s="35">
        <f t="shared" si="8"/>
        <v>154</v>
      </c>
      <c r="P12" s="35">
        <f t="shared" si="8"/>
        <v>4</v>
      </c>
      <c r="Q12" s="35">
        <f t="shared" si="8"/>
        <v>5</v>
      </c>
      <c r="R12" s="35">
        <f t="shared" si="8"/>
        <v>10</v>
      </c>
      <c r="S12" s="35">
        <f t="shared" si="8"/>
        <v>220</v>
      </c>
      <c r="T12" s="35">
        <f t="shared" si="8"/>
        <v>3</v>
      </c>
      <c r="U12" s="35">
        <f t="shared" si="8"/>
        <v>7</v>
      </c>
      <c r="V12" s="48">
        <v>-2.0566276940414134</v>
      </c>
    </row>
    <row r="13" spans="1:22" ht="15" customHeight="1" x14ac:dyDescent="0.15">
      <c r="A13" s="4" t="s">
        <v>25</v>
      </c>
      <c r="B13" s="37">
        <f t="shared" ref="B13:I13" si="9">B25+B26+B27</f>
        <v>-34</v>
      </c>
      <c r="C13" s="37">
        <f t="shared" si="9"/>
        <v>-3</v>
      </c>
      <c r="D13" s="37">
        <f t="shared" si="9"/>
        <v>-279</v>
      </c>
      <c r="E13" s="37">
        <f t="shared" si="9"/>
        <v>-24</v>
      </c>
      <c r="F13" s="37">
        <f t="shared" si="9"/>
        <v>4</v>
      </c>
      <c r="G13" s="37">
        <f t="shared" si="9"/>
        <v>57</v>
      </c>
      <c r="H13" s="37">
        <f t="shared" si="9"/>
        <v>28</v>
      </c>
      <c r="I13" s="37">
        <f t="shared" si="9"/>
        <v>258</v>
      </c>
      <c r="J13" s="49">
        <f t="shared" si="3"/>
        <v>-21.070810913525488</v>
      </c>
      <c r="K13" s="49">
        <v>3.5118018189209144</v>
      </c>
      <c r="L13" s="49">
        <v>24.582612732446403</v>
      </c>
      <c r="M13" s="37">
        <f t="shared" ref="M13:U13" si="10">M25+M26+M27</f>
        <v>-10</v>
      </c>
      <c r="N13" s="37">
        <f t="shared" si="10"/>
        <v>19</v>
      </c>
      <c r="O13" s="37">
        <f t="shared" si="10"/>
        <v>338</v>
      </c>
      <c r="P13" s="37">
        <f t="shared" si="10"/>
        <v>11</v>
      </c>
      <c r="Q13" s="37">
        <f t="shared" si="10"/>
        <v>8</v>
      </c>
      <c r="R13" s="37">
        <f t="shared" si="10"/>
        <v>29</v>
      </c>
      <c r="S13" s="37">
        <f t="shared" si="10"/>
        <v>416</v>
      </c>
      <c r="T13" s="37">
        <f t="shared" si="10"/>
        <v>18</v>
      </c>
      <c r="U13" s="37">
        <f t="shared" si="10"/>
        <v>11</v>
      </c>
      <c r="V13" s="49">
        <v>-8.7795045473022846</v>
      </c>
    </row>
    <row r="14" spans="1:22" ht="15" customHeight="1" x14ac:dyDescent="0.15">
      <c r="A14" s="4" t="s">
        <v>24</v>
      </c>
      <c r="B14" s="37">
        <f t="shared" ref="B14:I14" si="11">B28+B29+B30+B31</f>
        <v>-35</v>
      </c>
      <c r="C14" s="37">
        <f t="shared" si="11"/>
        <v>-41</v>
      </c>
      <c r="D14" s="37">
        <f t="shared" si="11"/>
        <v>-298</v>
      </c>
      <c r="E14" s="37">
        <f t="shared" si="11"/>
        <v>-29</v>
      </c>
      <c r="F14" s="37">
        <f t="shared" si="11"/>
        <v>11</v>
      </c>
      <c r="G14" s="37">
        <f t="shared" si="11"/>
        <v>177</v>
      </c>
      <c r="H14" s="37">
        <f t="shared" si="11"/>
        <v>40</v>
      </c>
      <c r="I14" s="37">
        <f t="shared" si="11"/>
        <v>443</v>
      </c>
      <c r="J14" s="49">
        <f t="shared" si="3"/>
        <v>-12.236654705534182</v>
      </c>
      <c r="K14" s="49">
        <v>4.6414897158922761</v>
      </c>
      <c r="L14" s="49">
        <v>16.878144421426459</v>
      </c>
      <c r="M14" s="37">
        <f t="shared" ref="M14:U14" si="12">M28+M29+M30+M31</f>
        <v>-6</v>
      </c>
      <c r="N14" s="37">
        <f t="shared" si="12"/>
        <v>55</v>
      </c>
      <c r="O14" s="37">
        <f t="shared" si="12"/>
        <v>856</v>
      </c>
      <c r="P14" s="37">
        <f t="shared" si="12"/>
        <v>31</v>
      </c>
      <c r="Q14" s="37">
        <f t="shared" si="12"/>
        <v>24</v>
      </c>
      <c r="R14" s="37">
        <f t="shared" si="12"/>
        <v>61</v>
      </c>
      <c r="S14" s="37">
        <f t="shared" si="12"/>
        <v>888</v>
      </c>
      <c r="T14" s="37">
        <f t="shared" si="12"/>
        <v>30</v>
      </c>
      <c r="U14" s="37">
        <f t="shared" si="12"/>
        <v>31</v>
      </c>
      <c r="V14" s="49">
        <v>-2.5317216632139647</v>
      </c>
    </row>
    <row r="15" spans="1:22" ht="15" customHeight="1" x14ac:dyDescent="0.15">
      <c r="A15" s="4" t="s">
        <v>23</v>
      </c>
      <c r="B15" s="37">
        <f t="shared" ref="B15:I15" si="13">B32+B33+B34+B35</f>
        <v>-17</v>
      </c>
      <c r="C15" s="37">
        <f t="shared" si="13"/>
        <v>-15</v>
      </c>
      <c r="D15" s="37">
        <f t="shared" si="13"/>
        <v>-256</v>
      </c>
      <c r="E15" s="37">
        <f t="shared" si="13"/>
        <v>-22</v>
      </c>
      <c r="F15" s="37">
        <f t="shared" si="13"/>
        <v>8</v>
      </c>
      <c r="G15" s="37">
        <f t="shared" si="13"/>
        <v>107</v>
      </c>
      <c r="H15" s="37">
        <f t="shared" si="13"/>
        <v>30</v>
      </c>
      <c r="I15" s="37">
        <f t="shared" si="13"/>
        <v>352</v>
      </c>
      <c r="J15" s="49">
        <f t="shared" si="3"/>
        <v>-12.199512931027932</v>
      </c>
      <c r="K15" s="49">
        <v>4.436186520373794</v>
      </c>
      <c r="L15" s="49">
        <v>16.635699451401727</v>
      </c>
      <c r="M15" s="37">
        <f t="shared" ref="M15:U15" si="14">M32+M33+M34+M35</f>
        <v>5</v>
      </c>
      <c r="N15" s="37">
        <f t="shared" si="14"/>
        <v>48</v>
      </c>
      <c r="O15" s="37">
        <f t="shared" si="14"/>
        <v>657</v>
      </c>
      <c r="P15" s="37">
        <f t="shared" si="14"/>
        <v>16</v>
      </c>
      <c r="Q15" s="37">
        <f t="shared" si="14"/>
        <v>32</v>
      </c>
      <c r="R15" s="37">
        <f t="shared" si="14"/>
        <v>43</v>
      </c>
      <c r="S15" s="37">
        <f t="shared" si="14"/>
        <v>668</v>
      </c>
      <c r="T15" s="37">
        <f t="shared" si="14"/>
        <v>13</v>
      </c>
      <c r="U15" s="37">
        <f t="shared" si="14"/>
        <v>30</v>
      </c>
      <c r="V15" s="49">
        <v>2.7726165752336165</v>
      </c>
    </row>
    <row r="16" spans="1:22" ht="15" customHeight="1" x14ac:dyDescent="0.15">
      <c r="A16" s="2" t="s">
        <v>22</v>
      </c>
      <c r="B16" s="36">
        <f t="shared" ref="B16:I16" si="15">B36+B37+B38</f>
        <v>-5</v>
      </c>
      <c r="C16" s="36">
        <f t="shared" si="15"/>
        <v>11</v>
      </c>
      <c r="D16" s="36">
        <f t="shared" si="15"/>
        <v>-160</v>
      </c>
      <c r="E16" s="36">
        <f t="shared" si="15"/>
        <v>-9</v>
      </c>
      <c r="F16" s="36">
        <f t="shared" si="15"/>
        <v>4</v>
      </c>
      <c r="G16" s="36">
        <f t="shared" si="15"/>
        <v>18</v>
      </c>
      <c r="H16" s="36">
        <f t="shared" si="15"/>
        <v>13</v>
      </c>
      <c r="I16" s="36">
        <f t="shared" si="15"/>
        <v>147</v>
      </c>
      <c r="J16" s="53">
        <f t="shared" si="3"/>
        <v>-20.16512691445935</v>
      </c>
      <c r="K16" s="53">
        <v>8.9622786286485994</v>
      </c>
      <c r="L16" s="53">
        <v>29.127405543107947</v>
      </c>
      <c r="M16" s="36">
        <f t="shared" ref="M16:U16" si="16">M36+M37+M38</f>
        <v>4</v>
      </c>
      <c r="N16" s="36">
        <f t="shared" si="16"/>
        <v>12</v>
      </c>
      <c r="O16" s="36">
        <f t="shared" si="16"/>
        <v>127</v>
      </c>
      <c r="P16" s="36">
        <f t="shared" si="16"/>
        <v>9</v>
      </c>
      <c r="Q16" s="36">
        <f t="shared" si="16"/>
        <v>3</v>
      </c>
      <c r="R16" s="36">
        <f t="shared" si="16"/>
        <v>8</v>
      </c>
      <c r="S16" s="36">
        <f t="shared" si="16"/>
        <v>158</v>
      </c>
      <c r="T16" s="36">
        <f t="shared" si="16"/>
        <v>3</v>
      </c>
      <c r="U16" s="36">
        <f t="shared" si="16"/>
        <v>5</v>
      </c>
      <c r="V16" s="53">
        <v>8.962278628648594</v>
      </c>
    </row>
    <row r="17" spans="1:22" ht="15" customHeight="1" x14ac:dyDescent="0.15">
      <c r="A17" s="6" t="s">
        <v>21</v>
      </c>
      <c r="B17" s="35">
        <f t="shared" ref="B17:I17" si="17">B12+B13+B20</f>
        <v>-128</v>
      </c>
      <c r="C17" s="35">
        <f t="shared" si="17"/>
        <v>-81</v>
      </c>
      <c r="D17" s="35">
        <f t="shared" si="17"/>
        <v>-1068</v>
      </c>
      <c r="E17" s="35">
        <f t="shared" si="17"/>
        <v>-65</v>
      </c>
      <c r="F17" s="35">
        <f t="shared" si="17"/>
        <v>60</v>
      </c>
      <c r="G17" s="35">
        <f t="shared" si="17"/>
        <v>761</v>
      </c>
      <c r="H17" s="35">
        <f t="shared" si="17"/>
        <v>125</v>
      </c>
      <c r="I17" s="35">
        <f t="shared" si="17"/>
        <v>1511</v>
      </c>
      <c r="J17" s="48">
        <f t="shared" si="3"/>
        <v>-6.5884074021208416</v>
      </c>
      <c r="K17" s="48">
        <v>6.0816068327269317</v>
      </c>
      <c r="L17" s="48">
        <v>12.670014234847773</v>
      </c>
      <c r="M17" s="35">
        <f t="shared" ref="M17:U17" si="18">M12+M13+M20</f>
        <v>-63</v>
      </c>
      <c r="N17" s="35">
        <f t="shared" si="18"/>
        <v>151</v>
      </c>
      <c r="O17" s="35">
        <f t="shared" si="18"/>
        <v>2675</v>
      </c>
      <c r="P17" s="35">
        <f t="shared" si="18"/>
        <v>111</v>
      </c>
      <c r="Q17" s="35">
        <f t="shared" si="18"/>
        <v>40</v>
      </c>
      <c r="R17" s="35">
        <f t="shared" si="18"/>
        <v>214</v>
      </c>
      <c r="S17" s="35">
        <f t="shared" si="18"/>
        <v>2993</v>
      </c>
      <c r="T17" s="35">
        <f t="shared" si="18"/>
        <v>167</v>
      </c>
      <c r="U17" s="35">
        <f t="shared" si="18"/>
        <v>47</v>
      </c>
      <c r="V17" s="48">
        <v>-6.3856871743632784</v>
      </c>
    </row>
    <row r="18" spans="1:22" ht="15" customHeight="1" x14ac:dyDescent="0.15">
      <c r="A18" s="4" t="s">
        <v>20</v>
      </c>
      <c r="B18" s="37">
        <f t="shared" ref="B18:I18" si="19">B14+B22</f>
        <v>-47</v>
      </c>
      <c r="C18" s="37">
        <f t="shared" si="19"/>
        <v>-33</v>
      </c>
      <c r="D18" s="37">
        <f t="shared" si="19"/>
        <v>-577</v>
      </c>
      <c r="E18" s="37">
        <f t="shared" si="19"/>
        <v>-45</v>
      </c>
      <c r="F18" s="37">
        <f t="shared" si="19"/>
        <v>25</v>
      </c>
      <c r="G18" s="37">
        <f t="shared" si="19"/>
        <v>338</v>
      </c>
      <c r="H18" s="37">
        <f t="shared" si="19"/>
        <v>70</v>
      </c>
      <c r="I18" s="37">
        <f t="shared" si="19"/>
        <v>825</v>
      </c>
      <c r="J18" s="49">
        <f t="shared" si="3"/>
        <v>-10.051958066352103</v>
      </c>
      <c r="K18" s="49">
        <v>5.5844211479733898</v>
      </c>
      <c r="L18" s="49">
        <v>15.636379214325494</v>
      </c>
      <c r="M18" s="37">
        <f t="shared" ref="M18:U18" si="20">M14+M22</f>
        <v>-2</v>
      </c>
      <c r="N18" s="37">
        <f t="shared" si="20"/>
        <v>97</v>
      </c>
      <c r="O18" s="37">
        <f t="shared" si="20"/>
        <v>1515</v>
      </c>
      <c r="P18" s="37">
        <f t="shared" si="20"/>
        <v>43</v>
      </c>
      <c r="Q18" s="37">
        <f t="shared" si="20"/>
        <v>54</v>
      </c>
      <c r="R18" s="37">
        <f t="shared" si="20"/>
        <v>99</v>
      </c>
      <c r="S18" s="37">
        <f t="shared" si="20"/>
        <v>1605</v>
      </c>
      <c r="T18" s="37">
        <f t="shared" si="20"/>
        <v>49</v>
      </c>
      <c r="U18" s="37">
        <f t="shared" si="20"/>
        <v>50</v>
      </c>
      <c r="V18" s="49">
        <v>-0.44675369183787339</v>
      </c>
    </row>
    <row r="19" spans="1:22" ht="15" customHeight="1" x14ac:dyDescent="0.15">
      <c r="A19" s="2" t="s">
        <v>19</v>
      </c>
      <c r="B19" s="36">
        <f t="shared" ref="B19:I19" si="21">B15+B16+B21+B23</f>
        <v>-1</v>
      </c>
      <c r="C19" s="36">
        <f t="shared" si="21"/>
        <v>79</v>
      </c>
      <c r="D19" s="36">
        <f t="shared" si="21"/>
        <v>-931</v>
      </c>
      <c r="E19" s="36">
        <f t="shared" si="21"/>
        <v>-65</v>
      </c>
      <c r="F19" s="36">
        <f t="shared" si="21"/>
        <v>74</v>
      </c>
      <c r="G19" s="36">
        <f t="shared" si="21"/>
        <v>818</v>
      </c>
      <c r="H19" s="36">
        <f t="shared" si="21"/>
        <v>139</v>
      </c>
      <c r="I19" s="36">
        <f t="shared" si="21"/>
        <v>1631</v>
      </c>
      <c r="J19" s="53">
        <f t="shared" si="3"/>
        <v>-6.3130842762823862</v>
      </c>
      <c r="K19" s="53">
        <v>7.1872036376137958</v>
      </c>
      <c r="L19" s="53">
        <v>13.500287913896182</v>
      </c>
      <c r="M19" s="36">
        <f t="shared" ref="M19:U19" si="22">M15+M16+M21+M23</f>
        <v>64</v>
      </c>
      <c r="N19" s="36">
        <f t="shared" si="22"/>
        <v>322</v>
      </c>
      <c r="O19" s="36">
        <f t="shared" si="22"/>
        <v>3694</v>
      </c>
      <c r="P19" s="36">
        <f t="shared" si="22"/>
        <v>216</v>
      </c>
      <c r="Q19" s="36">
        <f t="shared" si="22"/>
        <v>106</v>
      </c>
      <c r="R19" s="36">
        <f t="shared" si="22"/>
        <v>258</v>
      </c>
      <c r="S19" s="36">
        <f t="shared" si="22"/>
        <v>3812</v>
      </c>
      <c r="T19" s="36">
        <f t="shared" si="22"/>
        <v>155</v>
      </c>
      <c r="U19" s="36">
        <f t="shared" si="22"/>
        <v>103</v>
      </c>
      <c r="V19" s="53">
        <v>6.2159599028011243</v>
      </c>
    </row>
    <row r="20" spans="1:22" ht="15" customHeight="1" x14ac:dyDescent="0.15">
      <c r="A20" s="5" t="s">
        <v>18</v>
      </c>
      <c r="B20" s="40">
        <f>E20+M20</f>
        <v>-82</v>
      </c>
      <c r="C20" s="40">
        <v>-83</v>
      </c>
      <c r="D20" s="40">
        <f>G20-I20+O20-S20</f>
        <v>-658</v>
      </c>
      <c r="E20" s="40">
        <f>F20-H20</f>
        <v>-30</v>
      </c>
      <c r="F20" s="40">
        <v>55</v>
      </c>
      <c r="G20" s="40">
        <v>672</v>
      </c>
      <c r="H20" s="40">
        <v>85</v>
      </c>
      <c r="I20" s="40">
        <v>1156</v>
      </c>
      <c r="J20" s="61">
        <f t="shared" si="3"/>
        <v>-3.6405273478409157</v>
      </c>
      <c r="K20" s="61">
        <v>6.6743001377083502</v>
      </c>
      <c r="L20" s="61">
        <v>10.314827485549266</v>
      </c>
      <c r="M20" s="40">
        <f>N20-R20</f>
        <v>-52</v>
      </c>
      <c r="N20" s="40">
        <f>SUM(P20:Q20)</f>
        <v>123</v>
      </c>
      <c r="O20" s="41">
        <v>2183</v>
      </c>
      <c r="P20" s="41">
        <v>96</v>
      </c>
      <c r="Q20" s="41">
        <v>27</v>
      </c>
      <c r="R20" s="41">
        <f>SUM(T20:U20)</f>
        <v>175</v>
      </c>
      <c r="S20" s="41">
        <v>2357</v>
      </c>
      <c r="T20" s="41">
        <v>146</v>
      </c>
      <c r="U20" s="41">
        <v>29</v>
      </c>
      <c r="V20" s="52">
        <v>-6.3102474029242561</v>
      </c>
    </row>
    <row r="21" spans="1:22" ht="15" customHeight="1" x14ac:dyDescent="0.15">
      <c r="A21" s="3" t="s">
        <v>17</v>
      </c>
      <c r="B21" s="42">
        <f t="shared" ref="B21:B38" si="23">E21+M21</f>
        <v>36</v>
      </c>
      <c r="C21" s="42">
        <v>72</v>
      </c>
      <c r="D21" s="42">
        <f t="shared" ref="D21:D38" si="24">G21-I21+O21-S21</f>
        <v>-342</v>
      </c>
      <c r="E21" s="42">
        <f t="shared" ref="E21:E38" si="25">F21-H21</f>
        <v>-15</v>
      </c>
      <c r="F21" s="42">
        <v>53</v>
      </c>
      <c r="G21" s="42">
        <v>579</v>
      </c>
      <c r="H21" s="42">
        <v>68</v>
      </c>
      <c r="I21" s="42">
        <v>886</v>
      </c>
      <c r="J21" s="62">
        <f t="shared" si="3"/>
        <v>-2.2755875795728304</v>
      </c>
      <c r="K21" s="62">
        <v>8.0404094478239969</v>
      </c>
      <c r="L21" s="62">
        <v>10.315997027396827</v>
      </c>
      <c r="M21" s="42">
        <f t="shared" ref="M21:M38" si="26">N21-R21</f>
        <v>51</v>
      </c>
      <c r="N21" s="42">
        <f>SUM(P21:Q21)</f>
        <v>217</v>
      </c>
      <c r="O21" s="42">
        <v>2319</v>
      </c>
      <c r="P21" s="42">
        <v>154</v>
      </c>
      <c r="Q21" s="42">
        <v>63</v>
      </c>
      <c r="R21" s="42">
        <f t="shared" ref="R21:R38" si="27">SUM(T21:U21)</f>
        <v>166</v>
      </c>
      <c r="S21" s="42">
        <v>2354</v>
      </c>
      <c r="T21" s="42">
        <v>114</v>
      </c>
      <c r="U21" s="42">
        <v>52</v>
      </c>
      <c r="V21" s="49">
        <v>7.7369977705476281</v>
      </c>
    </row>
    <row r="22" spans="1:22" ht="15" customHeight="1" x14ac:dyDescent="0.15">
      <c r="A22" s="3" t="s">
        <v>16</v>
      </c>
      <c r="B22" s="42">
        <f t="shared" si="23"/>
        <v>-12</v>
      </c>
      <c r="C22" s="42">
        <v>8</v>
      </c>
      <c r="D22" s="42">
        <f t="shared" si="24"/>
        <v>-279</v>
      </c>
      <c r="E22" s="42">
        <f t="shared" si="25"/>
        <v>-16</v>
      </c>
      <c r="F22" s="42">
        <v>14</v>
      </c>
      <c r="G22" s="42">
        <v>161</v>
      </c>
      <c r="H22" s="42">
        <v>30</v>
      </c>
      <c r="I22" s="42">
        <v>382</v>
      </c>
      <c r="J22" s="62">
        <f t="shared" si="3"/>
        <v>-7.5944165433440931</v>
      </c>
      <c r="K22" s="62">
        <v>6.6451144754260811</v>
      </c>
      <c r="L22" s="62">
        <v>14.239531018770174</v>
      </c>
      <c r="M22" s="42">
        <f t="shared" si="26"/>
        <v>4</v>
      </c>
      <c r="N22" s="42">
        <f t="shared" ref="N22:N38" si="28">SUM(P22:Q22)</f>
        <v>42</v>
      </c>
      <c r="O22" s="42">
        <v>659</v>
      </c>
      <c r="P22" s="42">
        <v>12</v>
      </c>
      <c r="Q22" s="42">
        <v>30</v>
      </c>
      <c r="R22" s="42">
        <f t="shared" si="27"/>
        <v>38</v>
      </c>
      <c r="S22" s="42">
        <v>717</v>
      </c>
      <c r="T22" s="42">
        <v>19</v>
      </c>
      <c r="U22" s="42">
        <v>19</v>
      </c>
      <c r="V22" s="49">
        <v>1.8986041358360239</v>
      </c>
    </row>
    <row r="23" spans="1:22" ht="15" customHeight="1" x14ac:dyDescent="0.15">
      <c r="A23" s="1" t="s">
        <v>15</v>
      </c>
      <c r="B23" s="43">
        <f t="shared" si="23"/>
        <v>-15</v>
      </c>
      <c r="C23" s="43">
        <v>11</v>
      </c>
      <c r="D23" s="43">
        <f t="shared" si="24"/>
        <v>-173</v>
      </c>
      <c r="E23" s="43">
        <f t="shared" si="25"/>
        <v>-19</v>
      </c>
      <c r="F23" s="43">
        <v>9</v>
      </c>
      <c r="G23" s="43">
        <v>114</v>
      </c>
      <c r="H23" s="43">
        <v>28</v>
      </c>
      <c r="I23" s="43">
        <v>246</v>
      </c>
      <c r="J23" s="63">
        <f t="shared" si="3"/>
        <v>-13.061050760121137</v>
      </c>
      <c r="K23" s="63">
        <v>6.1868135179521184</v>
      </c>
      <c r="L23" s="63">
        <v>19.247864278073255</v>
      </c>
      <c r="M23" s="43">
        <f t="shared" si="26"/>
        <v>4</v>
      </c>
      <c r="N23" s="43">
        <f t="shared" si="28"/>
        <v>45</v>
      </c>
      <c r="O23" s="43">
        <v>591</v>
      </c>
      <c r="P23" s="43">
        <v>37</v>
      </c>
      <c r="Q23" s="43">
        <v>8</v>
      </c>
      <c r="R23" s="43">
        <f t="shared" si="27"/>
        <v>41</v>
      </c>
      <c r="S23" s="47">
        <v>632</v>
      </c>
      <c r="T23" s="47">
        <v>25</v>
      </c>
      <c r="U23" s="47">
        <v>16</v>
      </c>
      <c r="V23" s="54">
        <v>2.7496948968676129</v>
      </c>
    </row>
    <row r="24" spans="1:22" ht="15" customHeight="1" x14ac:dyDescent="0.15">
      <c r="A24" s="7" t="s">
        <v>14</v>
      </c>
      <c r="B24" s="45">
        <f t="shared" si="23"/>
        <v>-12</v>
      </c>
      <c r="C24" s="45">
        <v>5</v>
      </c>
      <c r="D24" s="45">
        <f t="shared" si="24"/>
        <v>-131</v>
      </c>
      <c r="E24" s="40">
        <f t="shared" si="25"/>
        <v>-11</v>
      </c>
      <c r="F24" s="45">
        <v>1</v>
      </c>
      <c r="G24" s="45">
        <v>32</v>
      </c>
      <c r="H24" s="45">
        <v>12</v>
      </c>
      <c r="I24" s="46">
        <v>97</v>
      </c>
      <c r="J24" s="73">
        <f t="shared" si="3"/>
        <v>-22.622904634455555</v>
      </c>
      <c r="K24" s="73">
        <v>2.0566276940414143</v>
      </c>
      <c r="L24" s="73">
        <v>24.679532328496968</v>
      </c>
      <c r="M24" s="40">
        <f t="shared" si="26"/>
        <v>-1</v>
      </c>
      <c r="N24" s="45">
        <f t="shared" si="28"/>
        <v>9</v>
      </c>
      <c r="O24" s="45">
        <v>154</v>
      </c>
      <c r="P24" s="45">
        <v>4</v>
      </c>
      <c r="Q24" s="45">
        <v>5</v>
      </c>
      <c r="R24" s="45">
        <f t="shared" si="27"/>
        <v>10</v>
      </c>
      <c r="S24" s="45">
        <v>220</v>
      </c>
      <c r="T24" s="45">
        <v>3</v>
      </c>
      <c r="U24" s="45">
        <v>7</v>
      </c>
      <c r="V24" s="51">
        <v>-2.0566276940414134</v>
      </c>
    </row>
    <row r="25" spans="1:22" ht="15" customHeight="1" x14ac:dyDescent="0.15">
      <c r="A25" s="5" t="s">
        <v>13</v>
      </c>
      <c r="B25" s="40">
        <f t="shared" si="23"/>
        <v>-9</v>
      </c>
      <c r="C25" s="40">
        <v>-9</v>
      </c>
      <c r="D25" s="40">
        <f t="shared" si="24"/>
        <v>-48</v>
      </c>
      <c r="E25" s="40">
        <f t="shared" si="25"/>
        <v>-7</v>
      </c>
      <c r="F25" s="40">
        <v>0</v>
      </c>
      <c r="G25" s="40">
        <v>6</v>
      </c>
      <c r="H25" s="40">
        <v>7</v>
      </c>
      <c r="I25" s="40">
        <v>41</v>
      </c>
      <c r="J25" s="61">
        <f t="shared" si="3"/>
        <v>-52.496404355866041</v>
      </c>
      <c r="K25" s="61">
        <v>0</v>
      </c>
      <c r="L25" s="61">
        <v>52.496404355866041</v>
      </c>
      <c r="M25" s="40">
        <f t="shared" si="26"/>
        <v>-2</v>
      </c>
      <c r="N25" s="40">
        <f t="shared" si="28"/>
        <v>1</v>
      </c>
      <c r="O25" s="40">
        <v>38</v>
      </c>
      <c r="P25" s="40">
        <v>1</v>
      </c>
      <c r="Q25" s="40">
        <v>0</v>
      </c>
      <c r="R25" s="40">
        <f t="shared" si="27"/>
        <v>3</v>
      </c>
      <c r="S25" s="41">
        <v>51</v>
      </c>
      <c r="T25" s="41">
        <v>2</v>
      </c>
      <c r="U25" s="41">
        <v>1</v>
      </c>
      <c r="V25" s="52">
        <v>-14.998972673104578</v>
      </c>
    </row>
    <row r="26" spans="1:22" ht="15" customHeight="1" x14ac:dyDescent="0.15">
      <c r="A26" s="3" t="s">
        <v>12</v>
      </c>
      <c r="B26" s="42">
        <f t="shared" si="23"/>
        <v>-11</v>
      </c>
      <c r="C26" s="42">
        <v>1</v>
      </c>
      <c r="D26" s="42">
        <f t="shared" si="24"/>
        <v>-94</v>
      </c>
      <c r="E26" s="42">
        <f t="shared" si="25"/>
        <v>-5</v>
      </c>
      <c r="F26" s="42">
        <v>0</v>
      </c>
      <c r="G26" s="42">
        <v>8</v>
      </c>
      <c r="H26" s="42">
        <v>5</v>
      </c>
      <c r="I26" s="42">
        <v>64</v>
      </c>
      <c r="J26" s="62">
        <f t="shared" si="3"/>
        <v>-16.858810922661934</v>
      </c>
      <c r="K26" s="62">
        <v>0</v>
      </c>
      <c r="L26" s="62">
        <v>16.858810922661934</v>
      </c>
      <c r="M26" s="42">
        <f t="shared" si="26"/>
        <v>-6</v>
      </c>
      <c r="N26" s="42">
        <f t="shared" si="28"/>
        <v>3</v>
      </c>
      <c r="O26" s="42">
        <v>93</v>
      </c>
      <c r="P26" s="42">
        <v>1</v>
      </c>
      <c r="Q26" s="42">
        <v>2</v>
      </c>
      <c r="R26" s="42">
        <f t="shared" si="27"/>
        <v>9</v>
      </c>
      <c r="S26" s="42">
        <v>131</v>
      </c>
      <c r="T26" s="42">
        <v>7</v>
      </c>
      <c r="U26" s="42">
        <v>2</v>
      </c>
      <c r="V26" s="49">
        <v>-20.230573107194324</v>
      </c>
    </row>
    <row r="27" spans="1:22" ht="15" customHeight="1" x14ac:dyDescent="0.15">
      <c r="A27" s="1" t="s">
        <v>11</v>
      </c>
      <c r="B27" s="43">
        <f t="shared" si="23"/>
        <v>-14</v>
      </c>
      <c r="C27" s="43">
        <v>5</v>
      </c>
      <c r="D27" s="43">
        <f t="shared" si="24"/>
        <v>-137</v>
      </c>
      <c r="E27" s="43">
        <f t="shared" si="25"/>
        <v>-12</v>
      </c>
      <c r="F27" s="43">
        <v>4</v>
      </c>
      <c r="G27" s="43">
        <v>43</v>
      </c>
      <c r="H27" s="43">
        <v>16</v>
      </c>
      <c r="I27" s="43">
        <v>153</v>
      </c>
      <c r="J27" s="63">
        <f t="shared" si="3"/>
        <v>-16.923023425637219</v>
      </c>
      <c r="K27" s="63">
        <v>5.6410078085457398</v>
      </c>
      <c r="L27" s="63">
        <v>22.564031234182959</v>
      </c>
      <c r="M27" s="43">
        <f t="shared" si="26"/>
        <v>-2</v>
      </c>
      <c r="N27" s="43">
        <f t="shared" si="28"/>
        <v>15</v>
      </c>
      <c r="O27" s="47">
        <v>207</v>
      </c>
      <c r="P27" s="47">
        <v>9</v>
      </c>
      <c r="Q27" s="47">
        <v>6</v>
      </c>
      <c r="R27" s="47">
        <f t="shared" si="27"/>
        <v>17</v>
      </c>
      <c r="S27" s="47">
        <v>234</v>
      </c>
      <c r="T27" s="47">
        <v>9</v>
      </c>
      <c r="U27" s="47">
        <v>8</v>
      </c>
      <c r="V27" s="54">
        <v>-2.8205039042728686</v>
      </c>
    </row>
    <row r="28" spans="1:22" ht="15" customHeight="1" x14ac:dyDescent="0.15">
      <c r="A28" s="5" t="s">
        <v>10</v>
      </c>
      <c r="B28" s="40">
        <f t="shared" si="23"/>
        <v>-6</v>
      </c>
      <c r="C28" s="40">
        <v>-5</v>
      </c>
      <c r="D28" s="40">
        <f t="shared" si="24"/>
        <v>-56</v>
      </c>
      <c r="E28" s="40">
        <f t="shared" si="25"/>
        <v>-6</v>
      </c>
      <c r="F28" s="40">
        <v>0</v>
      </c>
      <c r="G28" s="40">
        <v>12</v>
      </c>
      <c r="H28" s="40">
        <v>6</v>
      </c>
      <c r="I28" s="40">
        <v>54</v>
      </c>
      <c r="J28" s="61">
        <f t="shared" si="3"/>
        <v>-21.85803257745129</v>
      </c>
      <c r="K28" s="61">
        <v>0</v>
      </c>
      <c r="L28" s="61">
        <v>21.85803257745129</v>
      </c>
      <c r="M28" s="40">
        <f t="shared" si="26"/>
        <v>0</v>
      </c>
      <c r="N28" s="40">
        <f t="shared" si="28"/>
        <v>6</v>
      </c>
      <c r="O28" s="40">
        <v>84</v>
      </c>
      <c r="P28" s="40">
        <v>5</v>
      </c>
      <c r="Q28" s="40">
        <v>1</v>
      </c>
      <c r="R28" s="40">
        <f t="shared" si="27"/>
        <v>6</v>
      </c>
      <c r="S28" s="40">
        <v>98</v>
      </c>
      <c r="T28" s="40">
        <v>3</v>
      </c>
      <c r="U28" s="40">
        <v>3</v>
      </c>
      <c r="V28" s="48">
        <v>0</v>
      </c>
    </row>
    <row r="29" spans="1:22" ht="15" customHeight="1" x14ac:dyDescent="0.15">
      <c r="A29" s="3" t="s">
        <v>9</v>
      </c>
      <c r="B29" s="42">
        <f t="shared" si="23"/>
        <v>-6</v>
      </c>
      <c r="C29" s="42">
        <v>-7</v>
      </c>
      <c r="D29" s="42">
        <f t="shared" si="24"/>
        <v>-48</v>
      </c>
      <c r="E29" s="42">
        <f t="shared" si="25"/>
        <v>-4</v>
      </c>
      <c r="F29" s="42">
        <v>5</v>
      </c>
      <c r="G29" s="42">
        <v>68</v>
      </c>
      <c r="H29" s="42">
        <v>9</v>
      </c>
      <c r="I29" s="42">
        <v>136</v>
      </c>
      <c r="J29" s="62">
        <f t="shared" si="3"/>
        <v>-5.5821706997212734</v>
      </c>
      <c r="K29" s="62">
        <v>6.977713374651592</v>
      </c>
      <c r="L29" s="62">
        <v>12.559884074372865</v>
      </c>
      <c r="M29" s="42">
        <f t="shared" si="26"/>
        <v>-2</v>
      </c>
      <c r="N29" s="42">
        <f t="shared" si="28"/>
        <v>16</v>
      </c>
      <c r="O29" s="42">
        <v>294</v>
      </c>
      <c r="P29" s="42">
        <v>6</v>
      </c>
      <c r="Q29" s="42">
        <v>10</v>
      </c>
      <c r="R29" s="42">
        <f t="shared" si="27"/>
        <v>18</v>
      </c>
      <c r="S29" s="42">
        <v>274</v>
      </c>
      <c r="T29" s="42">
        <v>14</v>
      </c>
      <c r="U29" s="42">
        <v>4</v>
      </c>
      <c r="V29" s="49">
        <v>-2.7910853498606372</v>
      </c>
    </row>
    <row r="30" spans="1:22" ht="15" customHeight="1" x14ac:dyDescent="0.15">
      <c r="A30" s="3" t="s">
        <v>8</v>
      </c>
      <c r="B30" s="42">
        <f t="shared" si="23"/>
        <v>-5</v>
      </c>
      <c r="C30" s="42">
        <v>-10</v>
      </c>
      <c r="D30" s="42">
        <f t="shared" si="24"/>
        <v>-83</v>
      </c>
      <c r="E30" s="42">
        <f t="shared" si="25"/>
        <v>-11</v>
      </c>
      <c r="F30" s="42">
        <v>2</v>
      </c>
      <c r="G30" s="42">
        <v>53</v>
      </c>
      <c r="H30" s="42">
        <v>13</v>
      </c>
      <c r="I30" s="42">
        <v>140</v>
      </c>
      <c r="J30" s="62">
        <f t="shared" si="3"/>
        <v>-14.701036212515106</v>
      </c>
      <c r="K30" s="62">
        <v>2.6729156750027459</v>
      </c>
      <c r="L30" s="62">
        <v>17.373951887517851</v>
      </c>
      <c r="M30" s="42">
        <f t="shared" si="26"/>
        <v>6</v>
      </c>
      <c r="N30" s="42">
        <f t="shared" si="28"/>
        <v>25</v>
      </c>
      <c r="O30" s="42">
        <v>307</v>
      </c>
      <c r="P30" s="42">
        <v>15</v>
      </c>
      <c r="Q30" s="42">
        <v>10</v>
      </c>
      <c r="R30" s="42">
        <f t="shared" si="27"/>
        <v>19</v>
      </c>
      <c r="S30" s="42">
        <v>303</v>
      </c>
      <c r="T30" s="42">
        <v>9</v>
      </c>
      <c r="U30" s="42">
        <v>10</v>
      </c>
      <c r="V30" s="49">
        <v>8.0187470250082384</v>
      </c>
    </row>
    <row r="31" spans="1:22" ht="15" customHeight="1" x14ac:dyDescent="0.15">
      <c r="A31" s="1" t="s">
        <v>7</v>
      </c>
      <c r="B31" s="43">
        <f t="shared" si="23"/>
        <v>-18</v>
      </c>
      <c r="C31" s="43">
        <v>-19</v>
      </c>
      <c r="D31" s="43">
        <f t="shared" si="24"/>
        <v>-111</v>
      </c>
      <c r="E31" s="43">
        <f t="shared" si="25"/>
        <v>-8</v>
      </c>
      <c r="F31" s="43">
        <v>4</v>
      </c>
      <c r="G31" s="43">
        <v>44</v>
      </c>
      <c r="H31" s="43">
        <v>12</v>
      </c>
      <c r="I31" s="43">
        <v>113</v>
      </c>
      <c r="J31" s="63">
        <f t="shared" si="3"/>
        <v>-12.685999782773976</v>
      </c>
      <c r="K31" s="63">
        <v>6.3429998913869881</v>
      </c>
      <c r="L31" s="63">
        <v>19.028999674160964</v>
      </c>
      <c r="M31" s="43">
        <f t="shared" si="26"/>
        <v>-10</v>
      </c>
      <c r="N31" s="43">
        <f t="shared" si="28"/>
        <v>8</v>
      </c>
      <c r="O31" s="43">
        <v>171</v>
      </c>
      <c r="P31" s="43">
        <v>5</v>
      </c>
      <c r="Q31" s="43">
        <v>3</v>
      </c>
      <c r="R31" s="43">
        <f t="shared" si="27"/>
        <v>18</v>
      </c>
      <c r="S31" s="43">
        <v>213</v>
      </c>
      <c r="T31" s="43">
        <v>4</v>
      </c>
      <c r="U31" s="43">
        <v>14</v>
      </c>
      <c r="V31" s="53">
        <v>-15.857499728467474</v>
      </c>
    </row>
    <row r="32" spans="1:22" ht="15" customHeight="1" x14ac:dyDescent="0.15">
      <c r="A32" s="5" t="s">
        <v>6</v>
      </c>
      <c r="B32" s="40">
        <f t="shared" si="23"/>
        <v>-11</v>
      </c>
      <c r="C32" s="40">
        <v>-8</v>
      </c>
      <c r="D32" s="40">
        <f t="shared" si="24"/>
        <v>-31</v>
      </c>
      <c r="E32" s="40">
        <f t="shared" si="25"/>
        <v>-1</v>
      </c>
      <c r="F32" s="40">
        <v>1</v>
      </c>
      <c r="G32" s="40">
        <v>11</v>
      </c>
      <c r="H32" s="40">
        <v>2</v>
      </c>
      <c r="I32" s="40">
        <v>16</v>
      </c>
      <c r="J32" s="61">
        <f t="shared" si="3"/>
        <v>-6.2795698924731171</v>
      </c>
      <c r="K32" s="61">
        <v>6.2795698924731171</v>
      </c>
      <c r="L32" s="61">
        <v>12.559139784946234</v>
      </c>
      <c r="M32" s="40">
        <f t="shared" si="26"/>
        <v>-10</v>
      </c>
      <c r="N32" s="40">
        <f t="shared" si="28"/>
        <v>3</v>
      </c>
      <c r="O32" s="41">
        <v>105</v>
      </c>
      <c r="P32" s="41">
        <v>1</v>
      </c>
      <c r="Q32" s="41">
        <v>2</v>
      </c>
      <c r="R32" s="41">
        <f t="shared" si="27"/>
        <v>13</v>
      </c>
      <c r="S32" s="41">
        <v>131</v>
      </c>
      <c r="T32" s="41">
        <v>3</v>
      </c>
      <c r="U32" s="41">
        <v>10</v>
      </c>
      <c r="V32" s="52">
        <v>-62.795698924731184</v>
      </c>
    </row>
    <row r="33" spans="1:22" ht="15" customHeight="1" x14ac:dyDescent="0.15">
      <c r="A33" s="3" t="s">
        <v>5</v>
      </c>
      <c r="B33" s="42">
        <f t="shared" si="23"/>
        <v>2</v>
      </c>
      <c r="C33" s="42">
        <v>11</v>
      </c>
      <c r="D33" s="42">
        <f t="shared" si="24"/>
        <v>-97</v>
      </c>
      <c r="E33" s="42">
        <f>F33-H33</f>
        <v>-7</v>
      </c>
      <c r="F33" s="42">
        <v>6</v>
      </c>
      <c r="G33" s="42">
        <v>46</v>
      </c>
      <c r="H33" s="42">
        <v>13</v>
      </c>
      <c r="I33" s="42">
        <v>162</v>
      </c>
      <c r="J33" s="62">
        <f t="shared" si="3"/>
        <v>-10.046240228999229</v>
      </c>
      <c r="K33" s="62">
        <v>8.6110630534279107</v>
      </c>
      <c r="L33" s="62">
        <v>18.65730328242714</v>
      </c>
      <c r="M33" s="42">
        <f>N33-R33</f>
        <v>9</v>
      </c>
      <c r="N33" s="42">
        <f t="shared" si="28"/>
        <v>19</v>
      </c>
      <c r="O33" s="42">
        <v>240</v>
      </c>
      <c r="P33" s="42">
        <v>6</v>
      </c>
      <c r="Q33" s="42">
        <v>13</v>
      </c>
      <c r="R33" s="42">
        <f t="shared" si="27"/>
        <v>10</v>
      </c>
      <c r="S33" s="42">
        <v>221</v>
      </c>
      <c r="T33" s="42">
        <v>1</v>
      </c>
      <c r="U33" s="42">
        <v>9</v>
      </c>
      <c r="V33" s="49">
        <v>12.916594580141869</v>
      </c>
    </row>
    <row r="34" spans="1:22" ht="15" customHeight="1" x14ac:dyDescent="0.15">
      <c r="A34" s="3" t="s">
        <v>4</v>
      </c>
      <c r="B34" s="42">
        <f t="shared" si="23"/>
        <v>-2</v>
      </c>
      <c r="C34" s="42">
        <v>-6</v>
      </c>
      <c r="D34" s="42">
        <f t="shared" si="24"/>
        <v>-77</v>
      </c>
      <c r="E34" s="42">
        <f t="shared" si="25"/>
        <v>-3</v>
      </c>
      <c r="F34" s="42">
        <v>1</v>
      </c>
      <c r="G34" s="42">
        <v>21</v>
      </c>
      <c r="H34" s="42">
        <v>4</v>
      </c>
      <c r="I34" s="42">
        <v>84</v>
      </c>
      <c r="J34" s="62">
        <f t="shared" si="3"/>
        <v>-6.4117953612563596</v>
      </c>
      <c r="K34" s="62">
        <v>2.1372651204187867</v>
      </c>
      <c r="L34" s="62">
        <v>8.5490604816751468</v>
      </c>
      <c r="M34" s="42">
        <f t="shared" si="26"/>
        <v>1</v>
      </c>
      <c r="N34" s="42">
        <f t="shared" si="28"/>
        <v>12</v>
      </c>
      <c r="O34" s="42">
        <v>139</v>
      </c>
      <c r="P34" s="42">
        <v>3</v>
      </c>
      <c r="Q34" s="42">
        <v>9</v>
      </c>
      <c r="R34" s="42">
        <f t="shared" si="27"/>
        <v>11</v>
      </c>
      <c r="S34" s="42">
        <v>153</v>
      </c>
      <c r="T34" s="42">
        <v>6</v>
      </c>
      <c r="U34" s="42">
        <v>5</v>
      </c>
      <c r="V34" s="49">
        <v>2.1372651204187854</v>
      </c>
    </row>
    <row r="35" spans="1:22" ht="15" customHeight="1" x14ac:dyDescent="0.15">
      <c r="A35" s="1" t="s">
        <v>3</v>
      </c>
      <c r="B35" s="43">
        <f t="shared" si="23"/>
        <v>-6</v>
      </c>
      <c r="C35" s="43">
        <v>-12</v>
      </c>
      <c r="D35" s="43">
        <f t="shared" si="24"/>
        <v>-51</v>
      </c>
      <c r="E35" s="43">
        <f t="shared" si="25"/>
        <v>-11</v>
      </c>
      <c r="F35" s="43">
        <v>0</v>
      </c>
      <c r="G35" s="43">
        <v>29</v>
      </c>
      <c r="H35" s="43">
        <v>11</v>
      </c>
      <c r="I35" s="43">
        <v>90</v>
      </c>
      <c r="J35" s="63">
        <f t="shared" si="3"/>
        <v>-22.943512671790625</v>
      </c>
      <c r="K35" s="63">
        <v>0</v>
      </c>
      <c r="L35" s="63">
        <v>22.943512671790625</v>
      </c>
      <c r="M35" s="43">
        <f t="shared" si="26"/>
        <v>5</v>
      </c>
      <c r="N35" s="43">
        <f t="shared" si="28"/>
        <v>14</v>
      </c>
      <c r="O35" s="47">
        <v>173</v>
      </c>
      <c r="P35" s="47">
        <v>6</v>
      </c>
      <c r="Q35" s="47">
        <v>8</v>
      </c>
      <c r="R35" s="47">
        <f t="shared" si="27"/>
        <v>9</v>
      </c>
      <c r="S35" s="47">
        <v>163</v>
      </c>
      <c r="T35" s="47">
        <v>3</v>
      </c>
      <c r="U35" s="47">
        <v>6</v>
      </c>
      <c r="V35" s="54">
        <v>10.428869396268468</v>
      </c>
    </row>
    <row r="36" spans="1:22" ht="15" customHeight="1" x14ac:dyDescent="0.15">
      <c r="A36" s="5" t="s">
        <v>2</v>
      </c>
      <c r="B36" s="40">
        <f t="shared" si="23"/>
        <v>-1</v>
      </c>
      <c r="C36" s="40">
        <v>3</v>
      </c>
      <c r="D36" s="40">
        <f t="shared" si="24"/>
        <v>-66</v>
      </c>
      <c r="E36" s="40">
        <f t="shared" si="25"/>
        <v>-4</v>
      </c>
      <c r="F36" s="40">
        <v>2</v>
      </c>
      <c r="G36" s="40">
        <v>8</v>
      </c>
      <c r="H36" s="40">
        <v>6</v>
      </c>
      <c r="I36" s="40">
        <v>72</v>
      </c>
      <c r="J36" s="61">
        <f t="shared" si="3"/>
        <v>-21.186133240462617</v>
      </c>
      <c r="K36" s="61">
        <v>10.593066620231305</v>
      </c>
      <c r="L36" s="61">
        <v>31.779199860693922</v>
      </c>
      <c r="M36" s="40">
        <f t="shared" si="26"/>
        <v>3</v>
      </c>
      <c r="N36" s="40">
        <f t="shared" si="28"/>
        <v>5</v>
      </c>
      <c r="O36" s="40">
        <v>44</v>
      </c>
      <c r="P36" s="40">
        <v>4</v>
      </c>
      <c r="Q36" s="40">
        <v>1</v>
      </c>
      <c r="R36" s="40">
        <f t="shared" si="27"/>
        <v>2</v>
      </c>
      <c r="S36" s="40">
        <v>46</v>
      </c>
      <c r="T36" s="40">
        <v>1</v>
      </c>
      <c r="U36" s="40">
        <v>1</v>
      </c>
      <c r="V36" s="48">
        <v>15.889599930346961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3</v>
      </c>
      <c r="D37" s="42">
        <f t="shared" si="24"/>
        <v>-50</v>
      </c>
      <c r="E37" s="42">
        <f t="shared" si="25"/>
        <v>-3</v>
      </c>
      <c r="F37" s="42">
        <v>2</v>
      </c>
      <c r="G37" s="42">
        <v>7</v>
      </c>
      <c r="H37" s="42">
        <v>5</v>
      </c>
      <c r="I37" s="42">
        <v>45</v>
      </c>
      <c r="J37" s="62">
        <f t="shared" si="3"/>
        <v>-22.455550314787857</v>
      </c>
      <c r="K37" s="62">
        <v>14.970366876525233</v>
      </c>
      <c r="L37" s="62">
        <v>37.42591719131309</v>
      </c>
      <c r="M37" s="42">
        <f t="shared" si="26"/>
        <v>1</v>
      </c>
      <c r="N37" s="42">
        <f t="shared" si="28"/>
        <v>4</v>
      </c>
      <c r="O37" s="42">
        <v>47</v>
      </c>
      <c r="P37" s="42">
        <v>3</v>
      </c>
      <c r="Q37" s="42">
        <v>1</v>
      </c>
      <c r="R37" s="42">
        <f t="shared" si="27"/>
        <v>3</v>
      </c>
      <c r="S37" s="42">
        <v>59</v>
      </c>
      <c r="T37" s="42">
        <v>0</v>
      </c>
      <c r="U37" s="42">
        <v>3</v>
      </c>
      <c r="V37" s="49">
        <v>7.4851834382626166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5</v>
      </c>
      <c r="D38" s="43">
        <f t="shared" si="24"/>
        <v>-44</v>
      </c>
      <c r="E38" s="43">
        <f t="shared" si="25"/>
        <v>-2</v>
      </c>
      <c r="F38" s="43">
        <v>0</v>
      </c>
      <c r="G38" s="43">
        <v>3</v>
      </c>
      <c r="H38" s="43">
        <v>2</v>
      </c>
      <c r="I38" s="43">
        <v>30</v>
      </c>
      <c r="J38" s="63">
        <f t="shared" si="3"/>
        <v>-16.140087112250988</v>
      </c>
      <c r="K38" s="63">
        <v>0</v>
      </c>
      <c r="L38" s="63">
        <v>16.140087112250988</v>
      </c>
      <c r="M38" s="43">
        <f t="shared" si="26"/>
        <v>0</v>
      </c>
      <c r="N38" s="43">
        <f t="shared" si="28"/>
        <v>3</v>
      </c>
      <c r="O38" s="43">
        <v>36</v>
      </c>
      <c r="P38" s="43">
        <v>2</v>
      </c>
      <c r="Q38" s="43">
        <v>1</v>
      </c>
      <c r="R38" s="43">
        <f t="shared" si="27"/>
        <v>3</v>
      </c>
      <c r="S38" s="43">
        <v>53</v>
      </c>
      <c r="T38" s="43">
        <v>2</v>
      </c>
      <c r="U38" s="43">
        <v>1</v>
      </c>
      <c r="V38" s="53">
        <v>0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2019-09-13T09:49:45Z</dcterms:modified>
</cp:coreProperties>
</file>