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<sst xmlns="http://schemas.openxmlformats.org/spreadsheetml/2006/main" count="194" uniqueCount="63">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</sst>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-300</v>
      </c>
      <c r="C9" s="34">
        <f>C10+C11</f>
        <v>-26</v>
      </c>
      <c r="D9" s="64">
        <f>IF(B9-C9=0,"-",(1-(B9/(B9-C9)))*-1)</f>
        <v>9.4890510948905105E-2</v>
      </c>
      <c r="E9" s="34">
        <f>E10+E11</f>
        <v>-4544</v>
      </c>
      <c r="F9" s="64">
        <f>IF(B9-E9=0,"-",(1-(B9/(B9-E9)))*-1)</f>
        <v>-1.0706880301602262</v>
      </c>
      <c r="G9" s="34">
        <f>G10+G11</f>
        <v>-212</v>
      </c>
      <c r="H9" s="34">
        <f>H10+H11</f>
        <v>351</v>
      </c>
      <c r="I9" s="34">
        <f>I10+I11</f>
        <v>4090</v>
      </c>
      <c r="J9" s="34">
        <f>J10+J11</f>
        <v>563</v>
      </c>
      <c r="K9" s="34">
        <f>K10+K11</f>
        <v>7448</v>
      </c>
      <c r="L9" s="51">
        <f t="shared" ref="L9:L19" si="0">M9-N9</f>
        <v>-4.635870301073953</v>
      </c>
      <c r="M9" s="55">
        <v>7.6754267720611233</v>
      </c>
      <c r="N9" s="55">
        <v>12.311297073135076</v>
      </c>
      <c r="O9" s="34">
        <f t="shared" ref="O9:W9" si="1">O10+O11</f>
        <v>-88</v>
      </c>
      <c r="P9" s="34">
        <f t="shared" si="1"/>
        <v>936</v>
      </c>
      <c r="Q9" s="34">
        <f t="shared" si="1"/>
        <v>16257</v>
      </c>
      <c r="R9" s="34">
        <f t="shared" si="1"/>
        <v>594</v>
      </c>
      <c r="S9" s="34">
        <f t="shared" si="1"/>
        <v>342</v>
      </c>
      <c r="T9" s="34">
        <f t="shared" si="1"/>
        <v>1024</v>
      </c>
      <c r="U9" s="34">
        <f t="shared" si="1"/>
        <v>17443</v>
      </c>
      <c r="V9" s="34">
        <f t="shared" si="1"/>
        <v>682</v>
      </c>
      <c r="W9" s="34">
        <f t="shared" si="1"/>
        <v>342</v>
      </c>
      <c r="X9" s="51">
        <v>-1.9243235212005096</v>
      </c>
    </row>
    <row r="10" spans="1:24" ht="18.75" customHeight="1" x14ac:dyDescent="0.15">
      <c r="A10" s="6" t="s">
        <v>28</v>
      </c>
      <c r="B10" s="35">
        <f>B20+B21+B22+B23</f>
        <v>-108</v>
      </c>
      <c r="C10" s="35">
        <f>C20+C21+C22+C23</f>
        <v>-26</v>
      </c>
      <c r="D10" s="65">
        <f t="shared" ref="D10:D38" si="2">IF(B10-C10=0,"-",(1-(B10/(B10-C10)))*-1)</f>
        <v>0.31707317073170738</v>
      </c>
      <c r="E10" s="35">
        <f>E20+E21+E22+E23</f>
        <v>-2625</v>
      </c>
      <c r="F10" s="65">
        <f t="shared" ref="F10:F38" si="3">IF(B10-E10=0,"-",(1-(B10/(B10-E10)))*-1)</f>
        <v>-1.0429082240762813</v>
      </c>
      <c r="G10" s="35">
        <f>G20+G21+G22+G23</f>
        <v>-79</v>
      </c>
      <c r="H10" s="35">
        <f>H20+H21+H22+H23</f>
        <v>283</v>
      </c>
      <c r="I10" s="35">
        <f>I20+I21+I22+I23</f>
        <v>3257</v>
      </c>
      <c r="J10" s="35">
        <f>J20+J21+J22+J23</f>
        <v>362</v>
      </c>
      <c r="K10" s="35">
        <f>K20+K21+K22+K23</f>
        <v>5097</v>
      </c>
      <c r="L10" s="48">
        <f t="shared" si="0"/>
        <v>-2.3073685356071731</v>
      </c>
      <c r="M10" s="56">
        <v>8.2656366528712688</v>
      </c>
      <c r="N10" s="56">
        <v>10.573005188478442</v>
      </c>
      <c r="O10" s="35">
        <f t="shared" ref="O10:W10" si="4">O20+O21+O22+O23</f>
        <v>-29</v>
      </c>
      <c r="P10" s="35">
        <f t="shared" si="4"/>
        <v>677</v>
      </c>
      <c r="Q10" s="35">
        <f t="shared" si="4"/>
        <v>12239</v>
      </c>
      <c r="R10" s="35">
        <f t="shared" si="4"/>
        <v>463</v>
      </c>
      <c r="S10" s="35">
        <f t="shared" si="4"/>
        <v>214</v>
      </c>
      <c r="T10" s="35">
        <f t="shared" si="4"/>
        <v>706</v>
      </c>
      <c r="U10" s="35">
        <f t="shared" si="4"/>
        <v>13024</v>
      </c>
      <c r="V10" s="35">
        <f t="shared" si="4"/>
        <v>536</v>
      </c>
      <c r="W10" s="35">
        <f t="shared" si="4"/>
        <v>170</v>
      </c>
      <c r="X10" s="48">
        <v>-0.84700870294440733</v>
      </c>
    </row>
    <row r="11" spans="1:24" ht="18.75" customHeight="1" x14ac:dyDescent="0.15">
      <c r="A11" s="2" t="s">
        <v>27</v>
      </c>
      <c r="B11" s="36">
        <f>B12+B13+B14+B15+B16</f>
        <v>-192</v>
      </c>
      <c r="C11" s="36">
        <f>C12+C13+C14+C15+C16</f>
        <v>0</v>
      </c>
      <c r="D11" s="66">
        <f t="shared" si="2"/>
        <v>0</v>
      </c>
      <c r="E11" s="36">
        <f>E12+E13+E14+E15+E16</f>
        <v>-1919</v>
      </c>
      <c r="F11" s="66">
        <f t="shared" si="3"/>
        <v>-1.1111754487550667</v>
      </c>
      <c r="G11" s="36">
        <f>G12+G13+G14+G15+G16</f>
        <v>-133</v>
      </c>
      <c r="H11" s="36">
        <f>H12+H13+H14+H15+H16</f>
        <v>68</v>
      </c>
      <c r="I11" s="36">
        <f>I12+I13+I14+I15+I16</f>
        <v>833</v>
      </c>
      <c r="J11" s="36">
        <f>J12+J13+J14+J15+J16</f>
        <v>201</v>
      </c>
      <c r="K11" s="36">
        <f>K12+K13+K14+K15+K16</f>
        <v>2351</v>
      </c>
      <c r="L11" s="50">
        <f t="shared" si="0"/>
        <v>-11.573047636757211</v>
      </c>
      <c r="M11" s="57">
        <v>5.9170469120262421</v>
      </c>
      <c r="N11" s="57">
        <v>17.490094548783453</v>
      </c>
      <c r="O11" s="36">
        <f t="shared" ref="O11:W11" si="5">O12+O13+O14+O15+O16</f>
        <v>-59</v>
      </c>
      <c r="P11" s="36">
        <f t="shared" si="5"/>
        <v>259</v>
      </c>
      <c r="Q11" s="36">
        <f t="shared" si="5"/>
        <v>4018</v>
      </c>
      <c r="R11" s="36">
        <f t="shared" si="5"/>
        <v>131</v>
      </c>
      <c r="S11" s="36">
        <f t="shared" si="5"/>
        <v>128</v>
      </c>
      <c r="T11" s="36">
        <f t="shared" si="5"/>
        <v>318</v>
      </c>
      <c r="U11" s="36">
        <f t="shared" si="5"/>
        <v>4419</v>
      </c>
      <c r="V11" s="36">
        <f t="shared" si="5"/>
        <v>146</v>
      </c>
      <c r="W11" s="36">
        <f t="shared" si="5"/>
        <v>172</v>
      </c>
      <c r="X11" s="53">
        <v>-5.1339083501404197</v>
      </c>
    </row>
    <row r="12" spans="1:24" ht="18.75" customHeight="1" x14ac:dyDescent="0.15">
      <c r="A12" s="6" t="s">
        <v>26</v>
      </c>
      <c r="B12" s="35">
        <f>B24</f>
        <v>-30</v>
      </c>
      <c r="C12" s="35">
        <f>C24</f>
        <v>-13</v>
      </c>
      <c r="D12" s="65">
        <f t="shared" si="2"/>
        <v>0.76470588235294112</v>
      </c>
      <c r="E12" s="35">
        <f>E24</f>
        <v>-197</v>
      </c>
      <c r="F12" s="65">
        <f t="shared" si="3"/>
        <v>-1.1796407185628743</v>
      </c>
      <c r="G12" s="35">
        <f>G24</f>
        <v>-13</v>
      </c>
      <c r="H12" s="35">
        <f>H24</f>
        <v>4</v>
      </c>
      <c r="I12" s="35">
        <f>I24</f>
        <v>69</v>
      </c>
      <c r="J12" s="35">
        <f>J24</f>
        <v>17</v>
      </c>
      <c r="K12" s="35">
        <f>K24</f>
        <v>173</v>
      </c>
      <c r="L12" s="48">
        <f t="shared" si="0"/>
        <v>-14.427316123932012</v>
      </c>
      <c r="M12" s="56">
        <v>4.439174191979081</v>
      </c>
      <c r="N12" s="56">
        <v>18.866490315911093</v>
      </c>
      <c r="O12" s="35">
        <f t="shared" ref="O12:W12" si="6">O24</f>
        <v>-17</v>
      </c>
      <c r="P12" s="35">
        <f t="shared" si="6"/>
        <v>12</v>
      </c>
      <c r="Q12" s="35">
        <f t="shared" si="6"/>
        <v>298</v>
      </c>
      <c r="R12" s="35">
        <f t="shared" si="6"/>
        <v>5</v>
      </c>
      <c r="S12" s="35">
        <f t="shared" si="6"/>
        <v>7</v>
      </c>
      <c r="T12" s="35">
        <f t="shared" si="6"/>
        <v>29</v>
      </c>
      <c r="U12" s="35">
        <f t="shared" si="6"/>
        <v>391</v>
      </c>
      <c r="V12" s="35">
        <f t="shared" si="6"/>
        <v>15</v>
      </c>
      <c r="W12" s="35">
        <f t="shared" si="6"/>
        <v>14</v>
      </c>
      <c r="X12" s="48">
        <v>-18.866490315911086</v>
      </c>
    </row>
    <row r="13" spans="1:24" ht="18.75" customHeight="1" x14ac:dyDescent="0.15">
      <c r="A13" s="4" t="s">
        <v>25</v>
      </c>
      <c r="B13" s="37">
        <f>B25+B26+B27</f>
        <v>-26</v>
      </c>
      <c r="C13" s="37">
        <f>C25+C26+C27</f>
        <v>9</v>
      </c>
      <c r="D13" s="67">
        <f t="shared" si="2"/>
        <v>-0.25714285714285712</v>
      </c>
      <c r="E13" s="37">
        <f>E25+E26+E27</f>
        <v>-486</v>
      </c>
      <c r="F13" s="67">
        <f t="shared" si="3"/>
        <v>-1.0565217391304347</v>
      </c>
      <c r="G13" s="37">
        <f>G25+G26+G27</f>
        <v>-26</v>
      </c>
      <c r="H13" s="37">
        <f>H25+H26+H27</f>
        <v>13</v>
      </c>
      <c r="I13" s="37">
        <f>I25+I26+I27</f>
        <v>133</v>
      </c>
      <c r="J13" s="37">
        <f>J25+J26+J27</f>
        <v>39</v>
      </c>
      <c r="K13" s="37">
        <f>K25+K26+K27</f>
        <v>453</v>
      </c>
      <c r="L13" s="49">
        <f t="shared" si="0"/>
        <v>-12.365948685873629</v>
      </c>
      <c r="M13" s="58">
        <v>6.1829743429368165</v>
      </c>
      <c r="N13" s="58">
        <v>18.548923028810446</v>
      </c>
      <c r="O13" s="37">
        <f t="shared" ref="O13:W13" si="7">O25+O26+O27</f>
        <v>0</v>
      </c>
      <c r="P13" s="37">
        <f t="shared" si="7"/>
        <v>50</v>
      </c>
      <c r="Q13" s="37">
        <f t="shared" si="7"/>
        <v>644</v>
      </c>
      <c r="R13" s="37">
        <f t="shared" si="7"/>
        <v>25</v>
      </c>
      <c r="S13" s="37">
        <f t="shared" si="7"/>
        <v>25</v>
      </c>
      <c r="T13" s="37">
        <f t="shared" si="7"/>
        <v>50</v>
      </c>
      <c r="U13" s="37">
        <f t="shared" si="7"/>
        <v>810</v>
      </c>
      <c r="V13" s="37">
        <f t="shared" si="7"/>
        <v>21</v>
      </c>
      <c r="W13" s="37">
        <f t="shared" si="7"/>
        <v>29</v>
      </c>
      <c r="X13" s="49">
        <v>0</v>
      </c>
    </row>
    <row r="14" spans="1:24" ht="18.75" customHeight="1" x14ac:dyDescent="0.15">
      <c r="A14" s="4" t="s">
        <v>24</v>
      </c>
      <c r="B14" s="37">
        <f>B28+B29+B30+B31</f>
        <v>-34</v>
      </c>
      <c r="C14" s="37">
        <f>C28+C29+C30+C31</f>
        <v>26</v>
      </c>
      <c r="D14" s="67">
        <f t="shared" si="2"/>
        <v>-0.43333333333333335</v>
      </c>
      <c r="E14" s="37">
        <f>E28+E29+E30+E31</f>
        <v>-579</v>
      </c>
      <c r="F14" s="67">
        <f t="shared" si="3"/>
        <v>-1.0623853211009173</v>
      </c>
      <c r="G14" s="37">
        <f>G28+G29+G30+G31</f>
        <v>-43</v>
      </c>
      <c r="H14" s="37">
        <f>H28+H29+H30+H31</f>
        <v>29</v>
      </c>
      <c r="I14" s="37">
        <f>I28+I29+I30+I31</f>
        <v>368</v>
      </c>
      <c r="J14" s="37">
        <f>J28+J29+J30+J31</f>
        <v>72</v>
      </c>
      <c r="K14" s="37">
        <f>K28+K29+K30+K31</f>
        <v>839</v>
      </c>
      <c r="L14" s="49">
        <f t="shared" si="0"/>
        <v>-9.8612079744155245</v>
      </c>
      <c r="M14" s="58">
        <v>6.6505821222802348</v>
      </c>
      <c r="N14" s="58">
        <v>16.511790096695758</v>
      </c>
      <c r="O14" s="37">
        <f t="shared" ref="O14:W14" si="8">O28+O29+O30+O31</f>
        <v>9</v>
      </c>
      <c r="P14" s="37">
        <f t="shared" si="8"/>
        <v>114</v>
      </c>
      <c r="Q14" s="37">
        <f t="shared" si="8"/>
        <v>1510</v>
      </c>
      <c r="R14" s="37">
        <f t="shared" si="8"/>
        <v>51</v>
      </c>
      <c r="S14" s="37">
        <f t="shared" si="8"/>
        <v>63</v>
      </c>
      <c r="T14" s="37">
        <f t="shared" si="8"/>
        <v>105</v>
      </c>
      <c r="U14" s="37">
        <f t="shared" si="8"/>
        <v>1618</v>
      </c>
      <c r="V14" s="37">
        <f t="shared" si="8"/>
        <v>41</v>
      </c>
      <c r="W14" s="37">
        <f t="shared" si="8"/>
        <v>64</v>
      </c>
      <c r="X14" s="49">
        <v>2.0639737620869703</v>
      </c>
    </row>
    <row r="15" spans="1:24" ht="18.75" customHeight="1" x14ac:dyDescent="0.15">
      <c r="A15" s="4" t="s">
        <v>23</v>
      </c>
      <c r="B15" s="37">
        <f>B32+B33+B34+B35</f>
        <v>-67</v>
      </c>
      <c r="C15" s="37">
        <f>C32+C33+C34+C35</f>
        <v>-13</v>
      </c>
      <c r="D15" s="67">
        <f t="shared" si="2"/>
        <v>0.2407407407407407</v>
      </c>
      <c r="E15" s="37">
        <f>E32+E33+E34+E35</f>
        <v>-389</v>
      </c>
      <c r="F15" s="67">
        <f t="shared" si="3"/>
        <v>-1.2080745341614907</v>
      </c>
      <c r="G15" s="37">
        <f>G32+G33+G34+G35</f>
        <v>-27</v>
      </c>
      <c r="H15" s="37">
        <f>H32+H33+H34+H35</f>
        <v>21</v>
      </c>
      <c r="I15" s="37">
        <f>I32+I33+I34+I35</f>
        <v>229</v>
      </c>
      <c r="J15" s="37">
        <f>J32+J33+J34+J35</f>
        <v>48</v>
      </c>
      <c r="K15" s="39">
        <f>K32+K33+K34+K35</f>
        <v>636</v>
      </c>
      <c r="L15" s="49">
        <f>M15-N15</f>
        <v>-8.1406586870864626</v>
      </c>
      <c r="M15" s="58">
        <v>6.3316234232894697</v>
      </c>
      <c r="N15" s="58">
        <v>14.472282110375932</v>
      </c>
      <c r="O15" s="39">
        <f t="shared" ref="O15:W15" si="9">O32+O33+O34+O35</f>
        <v>-40</v>
      </c>
      <c r="P15" s="37">
        <f t="shared" si="9"/>
        <v>74</v>
      </c>
      <c r="Q15" s="37">
        <f t="shared" si="9"/>
        <v>1297</v>
      </c>
      <c r="R15" s="37">
        <f t="shared" si="9"/>
        <v>44</v>
      </c>
      <c r="S15" s="37">
        <f t="shared" si="9"/>
        <v>30</v>
      </c>
      <c r="T15" s="37">
        <f>T32+T33+T34+T35</f>
        <v>114</v>
      </c>
      <c r="U15" s="37">
        <f t="shared" si="9"/>
        <v>1279</v>
      </c>
      <c r="V15" s="37">
        <f t="shared" si="9"/>
        <v>61</v>
      </c>
      <c r="W15" s="37">
        <f t="shared" si="9"/>
        <v>53</v>
      </c>
      <c r="X15" s="49">
        <v>-12.060235091979948</v>
      </c>
    </row>
    <row r="16" spans="1:24" ht="18.75" customHeight="1" x14ac:dyDescent="0.15">
      <c r="A16" s="2" t="s">
        <v>22</v>
      </c>
      <c r="B16" s="36">
        <f>B36+B37+B38</f>
        <v>-35</v>
      </c>
      <c r="C16" s="36">
        <f>C36+C37+C38</f>
        <v>-9</v>
      </c>
      <c r="D16" s="66">
        <f t="shared" si="2"/>
        <v>0.34615384615384626</v>
      </c>
      <c r="E16" s="36">
        <f>E36+E37+E38</f>
        <v>-268</v>
      </c>
      <c r="F16" s="66">
        <f t="shared" si="3"/>
        <v>-1.150214592274678</v>
      </c>
      <c r="G16" s="36">
        <f>G36+G37+G38</f>
        <v>-24</v>
      </c>
      <c r="H16" s="36">
        <f>H36+H37+H38</f>
        <v>1</v>
      </c>
      <c r="I16" s="36">
        <f>I36+I37+I38</f>
        <v>34</v>
      </c>
      <c r="J16" s="36">
        <f>J36+J37+J38</f>
        <v>25</v>
      </c>
      <c r="K16" s="36">
        <f>K36+K37+K38</f>
        <v>250</v>
      </c>
      <c r="L16" s="50">
        <f t="shared" si="0"/>
        <v>-29.578606158833065</v>
      </c>
      <c r="M16" s="57">
        <v>1.232441923284711</v>
      </c>
      <c r="N16" s="57">
        <v>30.811048082117775</v>
      </c>
      <c r="O16" s="36">
        <f t="shared" ref="O16:W16" si="10">O36+O37+O38</f>
        <v>-11</v>
      </c>
      <c r="P16" s="36">
        <f t="shared" si="10"/>
        <v>9</v>
      </c>
      <c r="Q16" s="36">
        <f t="shared" si="10"/>
        <v>269</v>
      </c>
      <c r="R16" s="36">
        <f t="shared" si="10"/>
        <v>6</v>
      </c>
      <c r="S16" s="36">
        <f t="shared" si="10"/>
        <v>3</v>
      </c>
      <c r="T16" s="36">
        <f t="shared" si="10"/>
        <v>20</v>
      </c>
      <c r="U16" s="36">
        <f t="shared" si="10"/>
        <v>321</v>
      </c>
      <c r="V16" s="36">
        <f t="shared" si="10"/>
        <v>8</v>
      </c>
      <c r="W16" s="36">
        <f t="shared" si="10"/>
        <v>12</v>
      </c>
      <c r="X16" s="53">
        <v>-13.55686115613182</v>
      </c>
    </row>
    <row r="17" spans="1:24" ht="18.75" customHeight="1" x14ac:dyDescent="0.15">
      <c r="A17" s="6" t="s">
        <v>21</v>
      </c>
      <c r="B17" s="35">
        <f>B12+B13+B20</f>
        <v>-80</v>
      </c>
      <c r="C17" s="35">
        <f>C12+C13+C20</f>
        <v>54</v>
      </c>
      <c r="D17" s="65">
        <f t="shared" si="2"/>
        <v>-0.40298507462686572</v>
      </c>
      <c r="E17" s="35">
        <f>E12+E13+E20</f>
        <v>-1934</v>
      </c>
      <c r="F17" s="65">
        <f t="shared" si="3"/>
        <v>-1.0431499460625675</v>
      </c>
      <c r="G17" s="35">
        <f>G12+G13+G20</f>
        <v>-59</v>
      </c>
      <c r="H17" s="35">
        <f>H12+H13+H20</f>
        <v>149</v>
      </c>
      <c r="I17" s="35">
        <f>I12+I13+I20</f>
        <v>1608</v>
      </c>
      <c r="J17" s="35">
        <f>J12+J13+J20</f>
        <v>208</v>
      </c>
      <c r="K17" s="35">
        <f>K12+K13+K20</f>
        <v>2863</v>
      </c>
      <c r="L17" s="48">
        <f t="shared" si="0"/>
        <v>-3.1825624837435882</v>
      </c>
      <c r="M17" s="56">
        <v>8.0373188148778691</v>
      </c>
      <c r="N17" s="56">
        <v>11.219881298621457</v>
      </c>
      <c r="O17" s="35">
        <f t="shared" ref="O17:W17" si="11">O12+O13+O20</f>
        <v>-21</v>
      </c>
      <c r="P17" s="35">
        <f t="shared" si="11"/>
        <v>309</v>
      </c>
      <c r="Q17" s="35">
        <f t="shared" si="11"/>
        <v>5620</v>
      </c>
      <c r="R17" s="35">
        <f t="shared" si="11"/>
        <v>214</v>
      </c>
      <c r="S17" s="35">
        <f t="shared" si="11"/>
        <v>95</v>
      </c>
      <c r="T17" s="35">
        <f t="shared" si="11"/>
        <v>330</v>
      </c>
      <c r="U17" s="35">
        <f t="shared" si="11"/>
        <v>6299</v>
      </c>
      <c r="V17" s="35">
        <f t="shared" si="11"/>
        <v>227</v>
      </c>
      <c r="W17" s="35">
        <f t="shared" si="11"/>
        <v>103</v>
      </c>
      <c r="X17" s="48">
        <v>-1.1327764772646631</v>
      </c>
    </row>
    <row r="18" spans="1:24" ht="18.75" customHeight="1" x14ac:dyDescent="0.15">
      <c r="A18" s="4" t="s">
        <v>20</v>
      </c>
      <c r="B18" s="37">
        <f>B14+B22</f>
        <v>-65</v>
      </c>
      <c r="C18" s="37">
        <f>C14+C22</f>
        <v>12</v>
      </c>
      <c r="D18" s="67">
        <f t="shared" si="2"/>
        <v>-0.1558441558441559</v>
      </c>
      <c r="E18" s="37">
        <f>E14+E22</f>
        <v>-1020</v>
      </c>
      <c r="F18" s="67">
        <f t="shared" si="3"/>
        <v>-1.0680628272251309</v>
      </c>
      <c r="G18" s="37">
        <f>G14+G22</f>
        <v>-67</v>
      </c>
      <c r="H18" s="37">
        <f>H14+H22</f>
        <v>51</v>
      </c>
      <c r="I18" s="37">
        <f>I14+I22</f>
        <v>716</v>
      </c>
      <c r="J18" s="37">
        <f>J14+J22</f>
        <v>118</v>
      </c>
      <c r="K18" s="37">
        <f>K14+K22</f>
        <v>1531</v>
      </c>
      <c r="L18" s="49">
        <f t="shared" si="0"/>
        <v>-8.1429537062010304</v>
      </c>
      <c r="M18" s="58">
        <v>6.1983677465112326</v>
      </c>
      <c r="N18" s="58">
        <v>14.341321452712263</v>
      </c>
      <c r="O18" s="37">
        <f t="shared" ref="O18:W18" si="12">O14+O22</f>
        <v>2</v>
      </c>
      <c r="P18" s="37">
        <f t="shared" si="12"/>
        <v>195</v>
      </c>
      <c r="Q18" s="37">
        <f t="shared" si="12"/>
        <v>2868</v>
      </c>
      <c r="R18" s="37">
        <f t="shared" si="12"/>
        <v>99</v>
      </c>
      <c r="S18" s="37">
        <f t="shared" si="12"/>
        <v>96</v>
      </c>
      <c r="T18" s="37">
        <f t="shared" si="12"/>
        <v>193</v>
      </c>
      <c r="U18" s="37">
        <f t="shared" si="12"/>
        <v>3073</v>
      </c>
      <c r="V18" s="37">
        <f t="shared" si="12"/>
        <v>86</v>
      </c>
      <c r="W18" s="37">
        <f t="shared" si="12"/>
        <v>107</v>
      </c>
      <c r="X18" s="49">
        <v>0.24307324496122007</v>
      </c>
    </row>
    <row r="19" spans="1:24" ht="18.75" customHeight="1" x14ac:dyDescent="0.15">
      <c r="A19" s="2" t="s">
        <v>19</v>
      </c>
      <c r="B19" s="36">
        <f>B15+B16+B21+B23</f>
        <v>-155</v>
      </c>
      <c r="C19" s="36">
        <f>C15+C16+C21+C23</f>
        <v>-92</v>
      </c>
      <c r="D19" s="66">
        <f t="shared" si="2"/>
        <v>1.4603174603174605</v>
      </c>
      <c r="E19" s="36">
        <f>E15+E16+E21+E23</f>
        <v>-1590</v>
      </c>
      <c r="F19" s="66">
        <f t="shared" si="3"/>
        <v>-1.10801393728223</v>
      </c>
      <c r="G19" s="36">
        <f>G15+G16+G21+G23</f>
        <v>-86</v>
      </c>
      <c r="H19" s="36">
        <f>H15+H16+H21+H23</f>
        <v>151</v>
      </c>
      <c r="I19" s="36">
        <f>I15+I16+I21+I23</f>
        <v>1766</v>
      </c>
      <c r="J19" s="36">
        <f>J15+J16+J21+J23</f>
        <v>237</v>
      </c>
      <c r="K19" s="38">
        <f>K15+K16+K21+K23</f>
        <v>3054</v>
      </c>
      <c r="L19" s="50">
        <f t="shared" si="0"/>
        <v>-4.5349410053150843</v>
      </c>
      <c r="M19" s="57">
        <v>7.9625126953788099</v>
      </c>
      <c r="N19" s="57">
        <v>12.497453700693894</v>
      </c>
      <c r="O19" s="38">
        <f t="shared" ref="O19:W19" si="13">O15+O16+O21+O23</f>
        <v>-69</v>
      </c>
      <c r="P19" s="38">
        <f>P15+P16+P21+P23</f>
        <v>432</v>
      </c>
      <c r="Q19" s="36">
        <f t="shared" si="13"/>
        <v>7769</v>
      </c>
      <c r="R19" s="36">
        <f t="shared" si="13"/>
        <v>281</v>
      </c>
      <c r="S19" s="36">
        <f t="shared" si="13"/>
        <v>151</v>
      </c>
      <c r="T19" s="36">
        <f t="shared" si="13"/>
        <v>501</v>
      </c>
      <c r="U19" s="36">
        <f t="shared" si="13"/>
        <v>8071</v>
      </c>
      <c r="V19" s="36">
        <f t="shared" si="13"/>
        <v>369</v>
      </c>
      <c r="W19" s="36">
        <f t="shared" si="13"/>
        <v>132</v>
      </c>
      <c r="X19" s="53">
        <v>-3.6384991786830341</v>
      </c>
    </row>
    <row r="20" spans="1:24" ht="18.75" customHeight="1" x14ac:dyDescent="0.15">
      <c r="A20" s="5" t="s">
        <v>18</v>
      </c>
      <c r="B20" s="40">
        <f>G20+O20</f>
        <v>-24</v>
      </c>
      <c r="C20" s="40">
        <v>58</v>
      </c>
      <c r="D20" s="68">
        <f t="shared" si="2"/>
        <v>-0.70731707317073167</v>
      </c>
      <c r="E20" s="40">
        <f>I20-K20+Q20-U20</f>
        <v>-1251</v>
      </c>
      <c r="F20" s="68">
        <f t="shared" si="3"/>
        <v>-1.0195599022004891</v>
      </c>
      <c r="G20" s="40">
        <f>H20-J20</f>
        <v>-20</v>
      </c>
      <c r="H20" s="40">
        <v>132</v>
      </c>
      <c r="I20" s="40">
        <v>1406</v>
      </c>
      <c r="J20" s="40">
        <v>152</v>
      </c>
      <c r="K20" s="40">
        <v>2237</v>
      </c>
      <c r="L20" s="48">
        <f>M20-N20</f>
        <v>-1.2874234600299097</v>
      </c>
      <c r="M20" s="56">
        <v>8.4969948361974108</v>
      </c>
      <c r="N20" s="56">
        <v>9.7844182962273205</v>
      </c>
      <c r="O20" s="40">
        <f>P20-T20</f>
        <v>-4</v>
      </c>
      <c r="P20" s="40">
        <f>R20+S20</f>
        <v>247</v>
      </c>
      <c r="Q20" s="41">
        <v>4678</v>
      </c>
      <c r="R20" s="41">
        <v>184</v>
      </c>
      <c r="S20" s="41">
        <v>63</v>
      </c>
      <c r="T20" s="41">
        <f>SUM(V20:W20)</f>
        <v>251</v>
      </c>
      <c r="U20" s="41">
        <v>5098</v>
      </c>
      <c r="V20" s="41">
        <v>191</v>
      </c>
      <c r="W20" s="41">
        <v>60</v>
      </c>
      <c r="X20" s="52">
        <v>-0.25748469200598123</v>
      </c>
    </row>
    <row r="21" spans="1:24" ht="18.75" customHeight="1" x14ac:dyDescent="0.15">
      <c r="A21" s="3" t="s">
        <v>17</v>
      </c>
      <c r="B21" s="42">
        <f t="shared" ref="B21:B38" si="14">G21+O21</f>
        <v>-24</v>
      </c>
      <c r="C21" s="42">
        <v>-39</v>
      </c>
      <c r="D21" s="69">
        <f t="shared" si="2"/>
        <v>-2.6</v>
      </c>
      <c r="E21" s="42">
        <f t="shared" ref="E21:E38" si="15">I21-K21+Q21-U21</f>
        <v>-675</v>
      </c>
      <c r="F21" s="69">
        <f t="shared" si="3"/>
        <v>-1.0368663594470047</v>
      </c>
      <c r="G21" s="42">
        <f t="shared" ref="G21:G38" si="16">H21-J21</f>
        <v>-5</v>
      </c>
      <c r="H21" s="42">
        <v>119</v>
      </c>
      <c r="I21" s="42">
        <v>1279</v>
      </c>
      <c r="J21" s="42">
        <v>124</v>
      </c>
      <c r="K21" s="42">
        <v>1685</v>
      </c>
      <c r="L21" s="49">
        <f t="shared" ref="L21:L38" si="17">M21-N21</f>
        <v>-0.4121248252703662</v>
      </c>
      <c r="M21" s="58">
        <v>9.8085708414346922</v>
      </c>
      <c r="N21" s="58">
        <v>10.220695666705058</v>
      </c>
      <c r="O21" s="42">
        <f t="shared" ref="O21:O38" si="18">P21-T21</f>
        <v>-19</v>
      </c>
      <c r="P21" s="42">
        <f t="shared" ref="P21:P38" si="19">R21+S21</f>
        <v>275</v>
      </c>
      <c r="Q21" s="42">
        <v>4864</v>
      </c>
      <c r="R21" s="42">
        <v>180</v>
      </c>
      <c r="S21" s="42">
        <v>95</v>
      </c>
      <c r="T21" s="42">
        <f t="shared" ref="T21:T38" si="20">SUM(V21:W21)</f>
        <v>294</v>
      </c>
      <c r="U21" s="42">
        <v>5133</v>
      </c>
      <c r="V21" s="42">
        <v>238</v>
      </c>
      <c r="W21" s="42">
        <v>56</v>
      </c>
      <c r="X21" s="49">
        <v>-1.5660743360273948</v>
      </c>
    </row>
    <row r="22" spans="1:24" ht="18.75" customHeight="1" x14ac:dyDescent="0.15">
      <c r="A22" s="3" t="s">
        <v>16</v>
      </c>
      <c r="B22" s="42">
        <f t="shared" si="14"/>
        <v>-31</v>
      </c>
      <c r="C22" s="42">
        <v>-14</v>
      </c>
      <c r="D22" s="69">
        <f t="shared" si="2"/>
        <v>0.82352941176470584</v>
      </c>
      <c r="E22" s="42">
        <f t="shared" si="15"/>
        <v>-441</v>
      </c>
      <c r="F22" s="69">
        <f t="shared" si="3"/>
        <v>-1.075609756097561</v>
      </c>
      <c r="G22" s="42">
        <f t="shared" si="16"/>
        <v>-24</v>
      </c>
      <c r="H22" s="42">
        <v>22</v>
      </c>
      <c r="I22" s="42">
        <v>348</v>
      </c>
      <c r="J22" s="42">
        <v>46</v>
      </c>
      <c r="K22" s="42">
        <v>692</v>
      </c>
      <c r="L22" s="49">
        <f t="shared" si="17"/>
        <v>-6.2056360776979673</v>
      </c>
      <c r="M22" s="58">
        <v>5.6884997378897992</v>
      </c>
      <c r="N22" s="58">
        <v>11.894135815587767</v>
      </c>
      <c r="O22" s="42">
        <f t="shared" si="18"/>
        <v>-7</v>
      </c>
      <c r="P22" s="42">
        <f t="shared" si="19"/>
        <v>81</v>
      </c>
      <c r="Q22" s="42">
        <v>1358</v>
      </c>
      <c r="R22" s="42">
        <v>48</v>
      </c>
      <c r="S22" s="42">
        <v>33</v>
      </c>
      <c r="T22" s="42">
        <f t="shared" si="20"/>
        <v>88</v>
      </c>
      <c r="U22" s="42">
        <v>1455</v>
      </c>
      <c r="V22" s="42">
        <v>45</v>
      </c>
      <c r="W22" s="42">
        <v>43</v>
      </c>
      <c r="X22" s="49">
        <v>-1.809977189328567</v>
      </c>
    </row>
    <row r="23" spans="1:24" ht="18.75" customHeight="1" x14ac:dyDescent="0.15">
      <c r="A23" s="1" t="s">
        <v>15</v>
      </c>
      <c r="B23" s="43">
        <f t="shared" si="14"/>
        <v>-29</v>
      </c>
      <c r="C23" s="43">
        <v>-31</v>
      </c>
      <c r="D23" s="70">
        <f t="shared" si="2"/>
        <v>-15.5</v>
      </c>
      <c r="E23" s="43">
        <f t="shared" si="15"/>
        <v>-258</v>
      </c>
      <c r="F23" s="70">
        <f t="shared" si="3"/>
        <v>-1.1266375545851528</v>
      </c>
      <c r="G23" s="43">
        <f t="shared" si="16"/>
        <v>-30</v>
      </c>
      <c r="H23" s="43">
        <v>10</v>
      </c>
      <c r="I23" s="43">
        <v>224</v>
      </c>
      <c r="J23" s="43">
        <v>40</v>
      </c>
      <c r="K23" s="44">
        <v>483</v>
      </c>
      <c r="L23" s="50">
        <f t="shared" si="17"/>
        <v>-11.096585899735505</v>
      </c>
      <c r="M23" s="57">
        <v>3.6988619665785016</v>
      </c>
      <c r="N23" s="57">
        <v>14.795447866314007</v>
      </c>
      <c r="O23" s="44">
        <f t="shared" si="18"/>
        <v>1</v>
      </c>
      <c r="P23" s="44">
        <f t="shared" si="19"/>
        <v>74</v>
      </c>
      <c r="Q23" s="43">
        <v>1339</v>
      </c>
      <c r="R23" s="43">
        <v>51</v>
      </c>
      <c r="S23" s="43">
        <v>23</v>
      </c>
      <c r="T23" s="43">
        <f t="shared" si="20"/>
        <v>73</v>
      </c>
      <c r="U23" s="43">
        <v>1338</v>
      </c>
      <c r="V23" s="43">
        <v>62</v>
      </c>
      <c r="W23" s="43">
        <v>11</v>
      </c>
      <c r="X23" s="54">
        <v>0.36988619665785194</v>
      </c>
    </row>
    <row r="24" spans="1:24" ht="18.75" customHeight="1" x14ac:dyDescent="0.15">
      <c r="A24" s="7" t="s">
        <v>14</v>
      </c>
      <c r="B24" s="45">
        <f t="shared" si="14"/>
        <v>-30</v>
      </c>
      <c r="C24" s="45">
        <v>-13</v>
      </c>
      <c r="D24" s="71">
        <f t="shared" si="2"/>
        <v>0.76470588235294112</v>
      </c>
      <c r="E24" s="40">
        <f t="shared" si="15"/>
        <v>-197</v>
      </c>
      <c r="F24" s="71">
        <f t="shared" si="3"/>
        <v>-1.1796407185628743</v>
      </c>
      <c r="G24" s="40">
        <f t="shared" si="16"/>
        <v>-13</v>
      </c>
      <c r="H24" s="45">
        <v>4</v>
      </c>
      <c r="I24" s="45">
        <v>69</v>
      </c>
      <c r="J24" s="45">
        <v>17</v>
      </c>
      <c r="K24" s="46">
        <v>173</v>
      </c>
      <c r="L24" s="51">
        <f t="shared" si="17"/>
        <v>-14.427316123932012</v>
      </c>
      <c r="M24" s="55">
        <v>4.439174191979081</v>
      </c>
      <c r="N24" s="55">
        <v>18.866490315911093</v>
      </c>
      <c r="O24" s="40">
        <f t="shared" si="18"/>
        <v>-17</v>
      </c>
      <c r="P24" s="45">
        <f t="shared" si="19"/>
        <v>12</v>
      </c>
      <c r="Q24" s="45">
        <v>298</v>
      </c>
      <c r="R24" s="45">
        <v>5</v>
      </c>
      <c r="S24" s="45">
        <v>7</v>
      </c>
      <c r="T24" s="45">
        <f t="shared" si="20"/>
        <v>29</v>
      </c>
      <c r="U24" s="45">
        <v>391</v>
      </c>
      <c r="V24" s="45">
        <v>15</v>
      </c>
      <c r="W24" s="45">
        <v>14</v>
      </c>
      <c r="X24" s="51">
        <v>-18.866490315911086</v>
      </c>
    </row>
    <row r="25" spans="1:24" ht="18.75" customHeight="1" x14ac:dyDescent="0.15">
      <c r="A25" s="5" t="s">
        <v>13</v>
      </c>
      <c r="B25" s="40">
        <f t="shared" si="14"/>
        <v>-3</v>
      </c>
      <c r="C25" s="40">
        <v>7</v>
      </c>
      <c r="D25" s="68">
        <f t="shared" si="2"/>
        <v>-0.7</v>
      </c>
      <c r="E25" s="40">
        <f t="shared" si="15"/>
        <v>-84</v>
      </c>
      <c r="F25" s="68">
        <f t="shared" si="3"/>
        <v>-1.037037037037037</v>
      </c>
      <c r="G25" s="40">
        <f t="shared" si="16"/>
        <v>-9</v>
      </c>
      <c r="H25" s="40">
        <v>1</v>
      </c>
      <c r="I25" s="40">
        <v>14</v>
      </c>
      <c r="J25" s="40">
        <v>10</v>
      </c>
      <c r="K25" s="40">
        <v>63</v>
      </c>
      <c r="L25" s="48">
        <f t="shared" si="17"/>
        <v>-36.732640053673265</v>
      </c>
      <c r="M25" s="56">
        <v>4.0814044504081401</v>
      </c>
      <c r="N25" s="56">
        <v>40.814044504081401</v>
      </c>
      <c r="O25" s="40">
        <f t="shared" si="18"/>
        <v>6</v>
      </c>
      <c r="P25" s="40">
        <f t="shared" si="19"/>
        <v>11</v>
      </c>
      <c r="Q25" s="40">
        <v>76</v>
      </c>
      <c r="R25" s="40">
        <v>9</v>
      </c>
      <c r="S25" s="40">
        <v>2</v>
      </c>
      <c r="T25" s="40">
        <f t="shared" si="20"/>
        <v>5</v>
      </c>
      <c r="U25" s="40">
        <v>111</v>
      </c>
      <c r="V25" s="40">
        <v>3</v>
      </c>
      <c r="W25" s="40">
        <v>2</v>
      </c>
      <c r="X25" s="52">
        <v>24.488426702448837</v>
      </c>
    </row>
    <row r="26" spans="1:24" ht="18.75" customHeight="1" x14ac:dyDescent="0.15">
      <c r="A26" s="3" t="s">
        <v>12</v>
      </c>
      <c r="B26" s="42">
        <f t="shared" si="14"/>
        <v>-6</v>
      </c>
      <c r="C26" s="42">
        <v>-8</v>
      </c>
      <c r="D26" s="69">
        <f t="shared" si="2"/>
        <v>-4</v>
      </c>
      <c r="E26" s="42">
        <f t="shared" si="15"/>
        <v>-151</v>
      </c>
      <c r="F26" s="69">
        <f t="shared" si="3"/>
        <v>-1.0413793103448277</v>
      </c>
      <c r="G26" s="42">
        <f t="shared" si="16"/>
        <v>-3</v>
      </c>
      <c r="H26" s="42">
        <v>4</v>
      </c>
      <c r="I26" s="42">
        <v>35</v>
      </c>
      <c r="J26" s="42">
        <v>7</v>
      </c>
      <c r="K26" s="42">
        <v>121</v>
      </c>
      <c r="L26" s="49">
        <f t="shared" si="17"/>
        <v>-5.5614810300167621</v>
      </c>
      <c r="M26" s="58">
        <v>7.4153080400223468</v>
      </c>
      <c r="N26" s="58">
        <v>12.976789070039109</v>
      </c>
      <c r="O26" s="42">
        <f t="shared" si="18"/>
        <v>-3</v>
      </c>
      <c r="P26" s="42">
        <f t="shared" si="19"/>
        <v>15</v>
      </c>
      <c r="Q26" s="42">
        <v>182</v>
      </c>
      <c r="R26" s="42">
        <v>7</v>
      </c>
      <c r="S26" s="42">
        <v>8</v>
      </c>
      <c r="T26" s="42">
        <f t="shared" si="20"/>
        <v>18</v>
      </c>
      <c r="U26" s="42">
        <v>247</v>
      </c>
      <c r="V26" s="42">
        <v>10</v>
      </c>
      <c r="W26" s="42">
        <v>8</v>
      </c>
      <c r="X26" s="49">
        <v>-5.5614810300167647</v>
      </c>
    </row>
    <row r="27" spans="1:24" ht="18.75" customHeight="1" x14ac:dyDescent="0.15">
      <c r="A27" s="1" t="s">
        <v>11</v>
      </c>
      <c r="B27" s="43">
        <f t="shared" si="14"/>
        <v>-17</v>
      </c>
      <c r="C27" s="43">
        <v>10</v>
      </c>
      <c r="D27" s="70">
        <f t="shared" si="2"/>
        <v>-0.37037037037037035</v>
      </c>
      <c r="E27" s="43">
        <f t="shared" si="15"/>
        <v>-251</v>
      </c>
      <c r="F27" s="70">
        <f t="shared" si="3"/>
        <v>-1.0726495726495726</v>
      </c>
      <c r="G27" s="43">
        <f t="shared" si="16"/>
        <v>-14</v>
      </c>
      <c r="H27" s="43">
        <v>8</v>
      </c>
      <c r="I27" s="43">
        <v>84</v>
      </c>
      <c r="J27" s="44">
        <v>22</v>
      </c>
      <c r="K27" s="44">
        <v>269</v>
      </c>
      <c r="L27" s="50">
        <f t="shared" si="17"/>
        <v>-10.621271642659682</v>
      </c>
      <c r="M27" s="57">
        <v>6.0692980815198183</v>
      </c>
      <c r="N27" s="57">
        <v>16.6905697241795</v>
      </c>
      <c r="O27" s="44">
        <f t="shared" si="18"/>
        <v>-3</v>
      </c>
      <c r="P27" s="44">
        <f t="shared" si="19"/>
        <v>24</v>
      </c>
      <c r="Q27" s="47">
        <v>386</v>
      </c>
      <c r="R27" s="47">
        <v>9</v>
      </c>
      <c r="S27" s="47">
        <v>15</v>
      </c>
      <c r="T27" s="47">
        <f t="shared" si="20"/>
        <v>27</v>
      </c>
      <c r="U27" s="47">
        <v>452</v>
      </c>
      <c r="V27" s="47">
        <v>8</v>
      </c>
      <c r="W27" s="47">
        <v>19</v>
      </c>
      <c r="X27" s="54">
        <v>-2.2759867805699336</v>
      </c>
    </row>
    <row r="28" spans="1:24" ht="18.75" customHeight="1" x14ac:dyDescent="0.15">
      <c r="A28" s="5" t="s">
        <v>10</v>
      </c>
      <c r="B28" s="40">
        <f t="shared" si="14"/>
        <v>1</v>
      </c>
      <c r="C28" s="40">
        <v>20</v>
      </c>
      <c r="D28" s="68">
        <f t="shared" si="2"/>
        <v>-1.0526315789473684</v>
      </c>
      <c r="E28" s="40">
        <f t="shared" si="15"/>
        <v>-114</v>
      </c>
      <c r="F28" s="68">
        <f t="shared" si="3"/>
        <v>-0.99130434782608701</v>
      </c>
      <c r="G28" s="40">
        <f>H28-J28</f>
        <v>-3</v>
      </c>
      <c r="H28" s="40">
        <v>3</v>
      </c>
      <c r="I28" s="40">
        <v>23</v>
      </c>
      <c r="J28" s="40">
        <v>6</v>
      </c>
      <c r="K28" s="40">
        <v>97</v>
      </c>
      <c r="L28" s="48">
        <f t="shared" si="17"/>
        <v>-5.9572384527501221</v>
      </c>
      <c r="M28" s="56">
        <v>5.9572384527501221</v>
      </c>
      <c r="N28" s="56">
        <v>11.914476905500244</v>
      </c>
      <c r="O28" s="40">
        <f t="shared" si="18"/>
        <v>4</v>
      </c>
      <c r="P28" s="40">
        <f t="shared" si="19"/>
        <v>13</v>
      </c>
      <c r="Q28" s="40">
        <v>153</v>
      </c>
      <c r="R28" s="40">
        <v>9</v>
      </c>
      <c r="S28" s="40">
        <v>4</v>
      </c>
      <c r="T28" s="40">
        <f t="shared" si="20"/>
        <v>9</v>
      </c>
      <c r="U28" s="40">
        <v>193</v>
      </c>
      <c r="V28" s="40">
        <v>2</v>
      </c>
      <c r="W28" s="40">
        <v>7</v>
      </c>
      <c r="X28" s="48">
        <v>7.942984603666833</v>
      </c>
    </row>
    <row r="29" spans="1:24" ht="18.75" customHeight="1" x14ac:dyDescent="0.15">
      <c r="A29" s="3" t="s">
        <v>9</v>
      </c>
      <c r="B29" s="42">
        <f t="shared" si="14"/>
        <v>2</v>
      </c>
      <c r="C29" s="42">
        <v>15</v>
      </c>
      <c r="D29" s="69">
        <f t="shared" si="2"/>
        <v>-1.1538461538461537</v>
      </c>
      <c r="E29" s="42">
        <f t="shared" si="15"/>
        <v>-84</v>
      </c>
      <c r="F29" s="69">
        <f t="shared" si="3"/>
        <v>-0.97674418604651159</v>
      </c>
      <c r="G29" s="42">
        <f t="shared" si="16"/>
        <v>-8</v>
      </c>
      <c r="H29" s="42">
        <v>11</v>
      </c>
      <c r="I29" s="42">
        <v>135</v>
      </c>
      <c r="J29" s="42">
        <v>19</v>
      </c>
      <c r="K29" s="42">
        <v>251</v>
      </c>
      <c r="L29" s="49">
        <f t="shared" si="17"/>
        <v>-6.0395466203358996</v>
      </c>
      <c r="M29" s="58">
        <v>8.3043766029618578</v>
      </c>
      <c r="N29" s="58">
        <v>14.343923223297757</v>
      </c>
      <c r="O29" s="41">
        <f t="shared" si="18"/>
        <v>10</v>
      </c>
      <c r="P29" s="41">
        <f t="shared" si="19"/>
        <v>56</v>
      </c>
      <c r="Q29" s="42">
        <v>574</v>
      </c>
      <c r="R29" s="42">
        <v>21</v>
      </c>
      <c r="S29" s="42">
        <v>35</v>
      </c>
      <c r="T29" s="42">
        <f t="shared" si="20"/>
        <v>46</v>
      </c>
      <c r="U29" s="42">
        <v>542</v>
      </c>
      <c r="V29" s="42">
        <v>13</v>
      </c>
      <c r="W29" s="42">
        <v>33</v>
      </c>
      <c r="X29" s="49">
        <v>7.5494332754198723</v>
      </c>
    </row>
    <row r="30" spans="1:24" ht="18.75" customHeight="1" x14ac:dyDescent="0.15">
      <c r="A30" s="3" t="s">
        <v>8</v>
      </c>
      <c r="B30" s="42">
        <f t="shared" si="14"/>
        <v>-33</v>
      </c>
      <c r="C30" s="42">
        <v>-29</v>
      </c>
      <c r="D30" s="69">
        <f t="shared" si="2"/>
        <v>7.25</v>
      </c>
      <c r="E30" s="42">
        <f t="shared" si="15"/>
        <v>-231</v>
      </c>
      <c r="F30" s="69">
        <f t="shared" si="3"/>
        <v>-1.1666666666666667</v>
      </c>
      <c r="G30" s="42">
        <f t="shared" si="16"/>
        <v>-20</v>
      </c>
      <c r="H30" s="42">
        <v>8</v>
      </c>
      <c r="I30" s="42">
        <v>119</v>
      </c>
      <c r="J30" s="42">
        <v>28</v>
      </c>
      <c r="K30" s="42">
        <v>293</v>
      </c>
      <c r="L30" s="52">
        <f t="shared" si="17"/>
        <v>-14.715368488953398</v>
      </c>
      <c r="M30" s="59">
        <v>5.8861473955813572</v>
      </c>
      <c r="N30" s="59">
        <v>20.601515884534756</v>
      </c>
      <c r="O30" s="42">
        <f t="shared" si="18"/>
        <v>-13</v>
      </c>
      <c r="P30" s="42">
        <f t="shared" si="19"/>
        <v>18</v>
      </c>
      <c r="Q30" s="42">
        <v>456</v>
      </c>
      <c r="R30" s="42">
        <v>16</v>
      </c>
      <c r="S30" s="42">
        <v>2</v>
      </c>
      <c r="T30" s="42">
        <f t="shared" si="20"/>
        <v>31</v>
      </c>
      <c r="U30" s="42">
        <v>513</v>
      </c>
      <c r="V30" s="42">
        <v>20</v>
      </c>
      <c r="W30" s="42">
        <v>11</v>
      </c>
      <c r="X30" s="49">
        <v>-9.5649895178197077</v>
      </c>
    </row>
    <row r="31" spans="1:24" ht="18.75" customHeight="1" x14ac:dyDescent="0.15">
      <c r="A31" s="1" t="s">
        <v>7</v>
      </c>
      <c r="B31" s="43">
        <f t="shared" si="14"/>
        <v>-4</v>
      </c>
      <c r="C31" s="43">
        <v>20</v>
      </c>
      <c r="D31" s="70">
        <f t="shared" si="2"/>
        <v>-0.83333333333333337</v>
      </c>
      <c r="E31" s="43">
        <f t="shared" si="15"/>
        <v>-150</v>
      </c>
      <c r="F31" s="70">
        <f t="shared" si="3"/>
        <v>-1.0273972602739727</v>
      </c>
      <c r="G31" s="43">
        <f t="shared" si="16"/>
        <v>-12</v>
      </c>
      <c r="H31" s="43">
        <v>7</v>
      </c>
      <c r="I31" s="43">
        <v>91</v>
      </c>
      <c r="J31" s="43">
        <v>19</v>
      </c>
      <c r="K31" s="44">
        <v>198</v>
      </c>
      <c r="L31" s="50">
        <f t="shared" si="17"/>
        <v>-10.228387277567606</v>
      </c>
      <c r="M31" s="57">
        <v>5.9665592452477698</v>
      </c>
      <c r="N31" s="57">
        <v>16.194946522815375</v>
      </c>
      <c r="O31" s="43">
        <f t="shared" si="18"/>
        <v>8</v>
      </c>
      <c r="P31" s="43">
        <f t="shared" si="19"/>
        <v>27</v>
      </c>
      <c r="Q31" s="43">
        <v>327</v>
      </c>
      <c r="R31" s="43">
        <v>5</v>
      </c>
      <c r="S31" s="43">
        <v>22</v>
      </c>
      <c r="T31" s="43">
        <f t="shared" si="20"/>
        <v>19</v>
      </c>
      <c r="U31" s="43">
        <v>370</v>
      </c>
      <c r="V31" s="43">
        <v>6</v>
      </c>
      <c r="W31" s="43">
        <v>13</v>
      </c>
      <c r="X31" s="53">
        <v>6.8189248517117385</v>
      </c>
    </row>
    <row r="32" spans="1:24" ht="18.75" customHeight="1" x14ac:dyDescent="0.15">
      <c r="A32" s="5" t="s">
        <v>6</v>
      </c>
      <c r="B32" s="40">
        <f t="shared" si="14"/>
        <v>8</v>
      </c>
      <c r="C32" s="40">
        <v>7</v>
      </c>
      <c r="D32" s="68">
        <f t="shared" si="2"/>
        <v>7</v>
      </c>
      <c r="E32" s="40">
        <f t="shared" si="15"/>
        <v>-4</v>
      </c>
      <c r="F32" s="68">
        <f t="shared" si="3"/>
        <v>-0.33333333333333337</v>
      </c>
      <c r="G32" s="40">
        <f t="shared" si="16"/>
        <v>0</v>
      </c>
      <c r="H32" s="40">
        <v>2</v>
      </c>
      <c r="I32" s="40">
        <v>37</v>
      </c>
      <c r="J32" s="40">
        <v>2</v>
      </c>
      <c r="K32" s="40">
        <v>38</v>
      </c>
      <c r="L32" s="48">
        <f t="shared" si="17"/>
        <v>0</v>
      </c>
      <c r="M32" s="56">
        <v>6.9305990695908095</v>
      </c>
      <c r="N32" s="56">
        <v>6.9305990695908095</v>
      </c>
      <c r="O32" s="40">
        <f t="shared" si="18"/>
        <v>8</v>
      </c>
      <c r="P32" s="40">
        <f t="shared" si="19"/>
        <v>14</v>
      </c>
      <c r="Q32" s="41">
        <v>224</v>
      </c>
      <c r="R32" s="41">
        <v>5</v>
      </c>
      <c r="S32" s="41">
        <v>9</v>
      </c>
      <c r="T32" s="41">
        <f t="shared" si="20"/>
        <v>6</v>
      </c>
      <c r="U32" s="41">
        <v>227</v>
      </c>
      <c r="V32" s="41">
        <v>3</v>
      </c>
      <c r="W32" s="41">
        <v>3</v>
      </c>
      <c r="X32" s="52">
        <v>27.722396278363242</v>
      </c>
    </row>
    <row r="33" spans="1:24" ht="18.75" customHeight="1" x14ac:dyDescent="0.15">
      <c r="A33" s="3" t="s">
        <v>5</v>
      </c>
      <c r="B33" s="42">
        <f t="shared" si="14"/>
        <v>-10</v>
      </c>
      <c r="C33" s="42">
        <v>13</v>
      </c>
      <c r="D33" s="69">
        <f t="shared" si="2"/>
        <v>-0.56521739130434789</v>
      </c>
      <c r="E33" s="42">
        <f t="shared" si="15"/>
        <v>-165</v>
      </c>
      <c r="F33" s="69">
        <f t="shared" si="3"/>
        <v>-1.064516129032258</v>
      </c>
      <c r="G33" s="42">
        <f t="shared" si="16"/>
        <v>-18</v>
      </c>
      <c r="H33" s="42">
        <v>8</v>
      </c>
      <c r="I33" s="42">
        <v>82</v>
      </c>
      <c r="J33" s="42">
        <v>26</v>
      </c>
      <c r="K33" s="42">
        <v>274</v>
      </c>
      <c r="L33" s="49">
        <f t="shared" si="17"/>
        <v>-13.933956861996567</v>
      </c>
      <c r="M33" s="58">
        <v>6.1928697164429174</v>
      </c>
      <c r="N33" s="58">
        <v>20.126826578439484</v>
      </c>
      <c r="O33" s="42">
        <f t="shared" si="18"/>
        <v>8</v>
      </c>
      <c r="P33" s="42">
        <f t="shared" si="19"/>
        <v>30</v>
      </c>
      <c r="Q33" s="42">
        <v>466</v>
      </c>
      <c r="R33" s="42">
        <v>20</v>
      </c>
      <c r="S33" s="42">
        <v>10</v>
      </c>
      <c r="T33" s="42">
        <f t="shared" si="20"/>
        <v>22</v>
      </c>
      <c r="U33" s="42">
        <v>439</v>
      </c>
      <c r="V33" s="42">
        <v>11</v>
      </c>
      <c r="W33" s="42">
        <v>11</v>
      </c>
      <c r="X33" s="49">
        <v>6.1928697164429209</v>
      </c>
    </row>
    <row r="34" spans="1:24" ht="18.75" customHeight="1" x14ac:dyDescent="0.15">
      <c r="A34" s="3" t="s">
        <v>4</v>
      </c>
      <c r="B34" s="42">
        <f t="shared" si="14"/>
        <v>-45</v>
      </c>
      <c r="C34" s="42">
        <v>-29</v>
      </c>
      <c r="D34" s="69">
        <f t="shared" si="2"/>
        <v>1.8125</v>
      </c>
      <c r="E34" s="42">
        <f t="shared" si="15"/>
        <v>-146</v>
      </c>
      <c r="F34" s="69">
        <f t="shared" si="3"/>
        <v>-1.4455445544554455</v>
      </c>
      <c r="G34" s="42">
        <f t="shared" si="16"/>
        <v>-9</v>
      </c>
      <c r="H34" s="42">
        <v>2</v>
      </c>
      <c r="I34" s="42">
        <v>39</v>
      </c>
      <c r="J34" s="42">
        <v>11</v>
      </c>
      <c r="K34" s="42">
        <v>163</v>
      </c>
      <c r="L34" s="49">
        <f t="shared" si="17"/>
        <v>-10.470453241537578</v>
      </c>
      <c r="M34" s="58">
        <v>2.3267673870083505</v>
      </c>
      <c r="N34" s="58">
        <v>12.797220628545929</v>
      </c>
      <c r="O34" s="42">
        <f>P34-T34</f>
        <v>-36</v>
      </c>
      <c r="P34" s="42">
        <f t="shared" si="19"/>
        <v>12</v>
      </c>
      <c r="Q34" s="42">
        <v>279</v>
      </c>
      <c r="R34" s="42">
        <v>5</v>
      </c>
      <c r="S34" s="42">
        <v>7</v>
      </c>
      <c r="T34" s="42">
        <f t="shared" si="20"/>
        <v>48</v>
      </c>
      <c r="U34" s="42">
        <v>301</v>
      </c>
      <c r="V34" s="42">
        <v>29</v>
      </c>
      <c r="W34" s="42">
        <v>19</v>
      </c>
      <c r="X34" s="49">
        <v>-41.881812966150321</v>
      </c>
    </row>
    <row r="35" spans="1:24" ht="18.75" customHeight="1" x14ac:dyDescent="0.15">
      <c r="A35" s="1" t="s">
        <v>3</v>
      </c>
      <c r="B35" s="43">
        <f t="shared" si="14"/>
        <v>-20</v>
      </c>
      <c r="C35" s="43">
        <v>-4</v>
      </c>
      <c r="D35" s="70">
        <f t="shared" si="2"/>
        <v>0.25</v>
      </c>
      <c r="E35" s="43">
        <f t="shared" si="15"/>
        <v>-74</v>
      </c>
      <c r="F35" s="70">
        <f t="shared" si="3"/>
        <v>-1.3703703703703702</v>
      </c>
      <c r="G35" s="43">
        <f t="shared" si="16"/>
        <v>0</v>
      </c>
      <c r="H35" s="43">
        <v>9</v>
      </c>
      <c r="I35" s="43">
        <v>71</v>
      </c>
      <c r="J35" s="43">
        <v>9</v>
      </c>
      <c r="K35" s="44">
        <v>161</v>
      </c>
      <c r="L35" s="50">
        <f t="shared" si="17"/>
        <v>0</v>
      </c>
      <c r="M35" s="57">
        <v>10.26530420924346</v>
      </c>
      <c r="N35" s="57">
        <v>10.26530420924346</v>
      </c>
      <c r="O35" s="44">
        <f t="shared" si="18"/>
        <v>-20</v>
      </c>
      <c r="P35" s="44">
        <f t="shared" si="19"/>
        <v>18</v>
      </c>
      <c r="Q35" s="47">
        <v>328</v>
      </c>
      <c r="R35" s="47">
        <v>14</v>
      </c>
      <c r="S35" s="47">
        <v>4</v>
      </c>
      <c r="T35" s="47">
        <f t="shared" si="20"/>
        <v>38</v>
      </c>
      <c r="U35" s="47">
        <v>312</v>
      </c>
      <c r="V35" s="47">
        <v>18</v>
      </c>
      <c r="W35" s="47">
        <v>20</v>
      </c>
      <c r="X35" s="54">
        <v>-22.811787131652139</v>
      </c>
    </row>
    <row r="36" spans="1:24" ht="18.75" customHeight="1" x14ac:dyDescent="0.15">
      <c r="A36" s="5" t="s">
        <v>2</v>
      </c>
      <c r="B36" s="40">
        <f t="shared" si="14"/>
        <v>-17</v>
      </c>
      <c r="C36" s="40">
        <v>-15</v>
      </c>
      <c r="D36" s="68">
        <f t="shared" si="2"/>
        <v>7.5</v>
      </c>
      <c r="E36" s="40">
        <f t="shared" si="15"/>
        <v>-114</v>
      </c>
      <c r="F36" s="68">
        <f t="shared" si="3"/>
        <v>-1.1752577319587629</v>
      </c>
      <c r="G36" s="40">
        <f t="shared" si="16"/>
        <v>-15</v>
      </c>
      <c r="H36" s="40">
        <v>0</v>
      </c>
      <c r="I36" s="40">
        <v>19</v>
      </c>
      <c r="J36" s="40">
        <v>15</v>
      </c>
      <c r="K36" s="40">
        <v>128</v>
      </c>
      <c r="L36" s="48">
        <f t="shared" si="17"/>
        <v>-43.277211287645244</v>
      </c>
      <c r="M36" s="56">
        <v>0</v>
      </c>
      <c r="N36" s="56">
        <v>43.277211287645244</v>
      </c>
      <c r="O36" s="40">
        <f t="shared" si="18"/>
        <v>-2</v>
      </c>
      <c r="P36" s="40">
        <f t="shared" si="19"/>
        <v>5</v>
      </c>
      <c r="Q36" s="40">
        <v>114</v>
      </c>
      <c r="R36" s="40">
        <v>4</v>
      </c>
      <c r="S36" s="40">
        <v>1</v>
      </c>
      <c r="T36" s="40">
        <f t="shared" si="20"/>
        <v>7</v>
      </c>
      <c r="U36" s="40">
        <v>119</v>
      </c>
      <c r="V36" s="40">
        <v>3</v>
      </c>
      <c r="W36" s="40">
        <v>4</v>
      </c>
      <c r="X36" s="48">
        <v>-5.7702948383527026</v>
      </c>
    </row>
    <row r="37" spans="1:24" ht="18.75" customHeight="1" x14ac:dyDescent="0.15">
      <c r="A37" s="3" t="s">
        <v>1</v>
      </c>
      <c r="B37" s="42">
        <f t="shared" si="14"/>
        <v>-12</v>
      </c>
      <c r="C37" s="42">
        <v>-2</v>
      </c>
      <c r="D37" s="69">
        <f t="shared" si="2"/>
        <v>0.19999999999999996</v>
      </c>
      <c r="E37" s="42">
        <f t="shared" si="15"/>
        <v>-87</v>
      </c>
      <c r="F37" s="69">
        <f t="shared" si="3"/>
        <v>-1.1599999999999999</v>
      </c>
      <c r="G37" s="42">
        <f t="shared" si="16"/>
        <v>-6</v>
      </c>
      <c r="H37" s="42">
        <v>1</v>
      </c>
      <c r="I37" s="42">
        <v>9</v>
      </c>
      <c r="J37" s="42">
        <v>7</v>
      </c>
      <c r="K37" s="42">
        <v>71</v>
      </c>
      <c r="L37" s="49">
        <f t="shared" si="17"/>
        <v>-24.982888432580427</v>
      </c>
      <c r="M37" s="58">
        <v>4.1638147387634037</v>
      </c>
      <c r="N37" s="58">
        <v>29.14670317134383</v>
      </c>
      <c r="O37" s="42">
        <f>P37-T37</f>
        <v>-6</v>
      </c>
      <c r="P37" s="41">
        <f t="shared" si="19"/>
        <v>2</v>
      </c>
      <c r="Q37" s="42">
        <v>88</v>
      </c>
      <c r="R37" s="42">
        <v>1</v>
      </c>
      <c r="S37" s="42">
        <v>1</v>
      </c>
      <c r="T37" s="42">
        <f t="shared" si="20"/>
        <v>8</v>
      </c>
      <c r="U37" s="42">
        <v>113</v>
      </c>
      <c r="V37" s="42">
        <v>3</v>
      </c>
      <c r="W37" s="42">
        <v>5</v>
      </c>
      <c r="X37" s="49">
        <v>-24.982888432580424</v>
      </c>
    </row>
    <row r="38" spans="1:24" ht="18.75" customHeight="1" x14ac:dyDescent="0.15">
      <c r="A38" s="1" t="s">
        <v>0</v>
      </c>
      <c r="B38" s="43">
        <f t="shared" si="14"/>
        <v>-6</v>
      </c>
      <c r="C38" s="43">
        <v>8</v>
      </c>
      <c r="D38" s="70">
        <f t="shared" si="2"/>
        <v>-0.5714285714285714</v>
      </c>
      <c r="E38" s="43">
        <f t="shared" si="15"/>
        <v>-67</v>
      </c>
      <c r="F38" s="70">
        <f t="shared" si="3"/>
        <v>-1.098360655737705</v>
      </c>
      <c r="G38" s="43">
        <f t="shared" si="16"/>
        <v>-3</v>
      </c>
      <c r="H38" s="43">
        <v>0</v>
      </c>
      <c r="I38" s="43">
        <v>6</v>
      </c>
      <c r="J38" s="43">
        <v>3</v>
      </c>
      <c r="K38" s="44">
        <v>51</v>
      </c>
      <c r="L38" s="50">
        <f t="shared" si="17"/>
        <v>-13.355287230150017</v>
      </c>
      <c r="M38" s="57">
        <v>0</v>
      </c>
      <c r="N38" s="57">
        <v>13.355287230150017</v>
      </c>
      <c r="O38" s="44">
        <f t="shared" si="18"/>
        <v>-3</v>
      </c>
      <c r="P38" s="43">
        <f t="shared" si="19"/>
        <v>2</v>
      </c>
      <c r="Q38" s="43">
        <v>67</v>
      </c>
      <c r="R38" s="43">
        <v>1</v>
      </c>
      <c r="S38" s="43">
        <v>1</v>
      </c>
      <c r="T38" s="43">
        <f t="shared" si="20"/>
        <v>5</v>
      </c>
      <c r="U38" s="43">
        <v>89</v>
      </c>
      <c r="V38" s="43">
        <v>2</v>
      </c>
      <c r="W38" s="43">
        <v>3</v>
      </c>
      <c r="X38" s="53">
        <v>-13.355287230150017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Normal="100" zoomScaleSheetLayoutView="100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-165</v>
      </c>
      <c r="C9" s="34">
        <f t="shared" si="0"/>
        <v>-41</v>
      </c>
      <c r="D9" s="34">
        <f t="shared" si="0"/>
        <v>-2139</v>
      </c>
      <c r="E9" s="34">
        <f t="shared" si="0"/>
        <v>-93</v>
      </c>
      <c r="F9" s="34">
        <f t="shared" si="0"/>
        <v>192</v>
      </c>
      <c r="G9" s="34">
        <f t="shared" si="0"/>
        <v>2123</v>
      </c>
      <c r="H9" s="34">
        <f t="shared" si="0"/>
        <v>285</v>
      </c>
      <c r="I9" s="34">
        <f>I10+I11</f>
        <v>3565</v>
      </c>
      <c r="J9" s="51">
        <f>K9-L9</f>
        <v>-4.2542551951543217</v>
      </c>
      <c r="K9" s="51">
        <v>8.7829784674153757</v>
      </c>
      <c r="L9" s="51">
        <v>13.037233662569697</v>
      </c>
      <c r="M9" s="34">
        <f t="shared" ref="M9:U9" si="1">M10+M11</f>
        <v>-72</v>
      </c>
      <c r="N9" s="34">
        <f t="shared" si="1"/>
        <v>497</v>
      </c>
      <c r="O9" s="34">
        <f t="shared" si="1"/>
        <v>8423</v>
      </c>
      <c r="P9" s="34">
        <f t="shared" si="1"/>
        <v>330</v>
      </c>
      <c r="Q9" s="34">
        <f t="shared" si="1"/>
        <v>167</v>
      </c>
      <c r="R9" s="34">
        <f>R10+R11</f>
        <v>569</v>
      </c>
      <c r="S9" s="34">
        <f t="shared" si="1"/>
        <v>9120</v>
      </c>
      <c r="T9" s="34">
        <f t="shared" si="1"/>
        <v>402</v>
      </c>
      <c r="U9" s="34">
        <f t="shared" si="1"/>
        <v>167</v>
      </c>
      <c r="V9" s="51">
        <v>-3.2936169252807659</v>
      </c>
    </row>
    <row r="10" spans="1:22" ht="15" customHeight="1" x14ac:dyDescent="0.15">
      <c r="A10" s="6" t="s">
        <v>28</v>
      </c>
      <c r="B10" s="35">
        <f t="shared" ref="B10:I10" si="2">B20+B21+B22+B23</f>
        <v>-53</v>
      </c>
      <c r="C10" s="35">
        <f t="shared" si="2"/>
        <v>-22</v>
      </c>
      <c r="D10" s="35">
        <f t="shared" si="2"/>
        <v>-1204</v>
      </c>
      <c r="E10" s="35">
        <f t="shared" si="2"/>
        <v>-17</v>
      </c>
      <c r="F10" s="35">
        <f t="shared" si="2"/>
        <v>158</v>
      </c>
      <c r="G10" s="35">
        <f t="shared" si="2"/>
        <v>1703</v>
      </c>
      <c r="H10" s="35">
        <f t="shared" si="2"/>
        <v>175</v>
      </c>
      <c r="I10" s="35">
        <f t="shared" si="2"/>
        <v>2447</v>
      </c>
      <c r="J10" s="48">
        <f t="shared" ref="J10:J38" si="3">K10-L10</f>
        <v>-1.0350050207334593</v>
      </c>
      <c r="K10" s="48">
        <v>9.6194584279933419</v>
      </c>
      <c r="L10" s="48">
        <v>10.654463448726801</v>
      </c>
      <c r="M10" s="35">
        <f t="shared" ref="M10:U10" si="4">M20+M21+M22+M23</f>
        <v>-36</v>
      </c>
      <c r="N10" s="35">
        <f t="shared" si="4"/>
        <v>380</v>
      </c>
      <c r="O10" s="35">
        <f t="shared" si="4"/>
        <v>6573</v>
      </c>
      <c r="P10" s="35">
        <f t="shared" si="4"/>
        <v>270</v>
      </c>
      <c r="Q10" s="35">
        <f t="shared" si="4"/>
        <v>110</v>
      </c>
      <c r="R10" s="35">
        <f t="shared" si="4"/>
        <v>416</v>
      </c>
      <c r="S10" s="35">
        <f t="shared" si="4"/>
        <v>7033</v>
      </c>
      <c r="T10" s="35">
        <f t="shared" si="4"/>
        <v>325</v>
      </c>
      <c r="U10" s="35">
        <f t="shared" si="4"/>
        <v>91</v>
      </c>
      <c r="V10" s="48">
        <v>-2.1917753380238061</v>
      </c>
    </row>
    <row r="11" spans="1:22" ht="15" customHeight="1" x14ac:dyDescent="0.15">
      <c r="A11" s="2" t="s">
        <v>27</v>
      </c>
      <c r="B11" s="36">
        <f t="shared" ref="B11:I11" si="5">B12+B13+B14+B15+B16</f>
        <v>-112</v>
      </c>
      <c r="C11" s="36">
        <f t="shared" si="5"/>
        <v>-19</v>
      </c>
      <c r="D11" s="36">
        <f t="shared" si="5"/>
        <v>-935</v>
      </c>
      <c r="E11" s="36">
        <f t="shared" si="5"/>
        <v>-76</v>
      </c>
      <c r="F11" s="36">
        <f t="shared" si="5"/>
        <v>34</v>
      </c>
      <c r="G11" s="36">
        <f t="shared" si="5"/>
        <v>420</v>
      </c>
      <c r="H11" s="36">
        <f t="shared" si="5"/>
        <v>110</v>
      </c>
      <c r="I11" s="36">
        <f t="shared" si="5"/>
        <v>1118</v>
      </c>
      <c r="J11" s="53">
        <f t="shared" si="3"/>
        <v>-13.982348167526071</v>
      </c>
      <c r="K11" s="53">
        <v>6.2552610223142953</v>
      </c>
      <c r="L11" s="53">
        <v>20.237609189840366</v>
      </c>
      <c r="M11" s="36">
        <f t="shared" ref="M11:U11" si="6">M12+M13+M14+M15+M16</f>
        <v>-36</v>
      </c>
      <c r="N11" s="36">
        <f t="shared" si="6"/>
        <v>117</v>
      </c>
      <c r="O11" s="36">
        <f t="shared" si="6"/>
        <v>1850</v>
      </c>
      <c r="P11" s="36">
        <f t="shared" si="6"/>
        <v>60</v>
      </c>
      <c r="Q11" s="36">
        <f t="shared" si="6"/>
        <v>57</v>
      </c>
      <c r="R11" s="36">
        <f t="shared" si="6"/>
        <v>153</v>
      </c>
      <c r="S11" s="36">
        <f t="shared" si="6"/>
        <v>2087</v>
      </c>
      <c r="T11" s="36">
        <f t="shared" si="6"/>
        <v>77</v>
      </c>
      <c r="U11" s="36">
        <f t="shared" si="6"/>
        <v>76</v>
      </c>
      <c r="V11" s="53">
        <v>-6.6232175530386606</v>
      </c>
    </row>
    <row r="12" spans="1:22" ht="15" customHeight="1" x14ac:dyDescent="0.15">
      <c r="A12" s="6" t="s">
        <v>26</v>
      </c>
      <c r="B12" s="35">
        <f t="shared" ref="B12:I12" si="7">B24</f>
        <v>-16</v>
      </c>
      <c r="C12" s="35">
        <f t="shared" si="7"/>
        <v>0</v>
      </c>
      <c r="D12" s="35">
        <f t="shared" si="7"/>
        <v>-83</v>
      </c>
      <c r="E12" s="35">
        <f t="shared" si="7"/>
        <v>-8</v>
      </c>
      <c r="F12" s="35">
        <f t="shared" si="7"/>
        <v>2</v>
      </c>
      <c r="G12" s="35">
        <f t="shared" si="7"/>
        <v>35</v>
      </c>
      <c r="H12" s="35">
        <f t="shared" si="7"/>
        <v>10</v>
      </c>
      <c r="I12" s="35">
        <f t="shared" si="7"/>
        <v>81</v>
      </c>
      <c r="J12" s="48">
        <f t="shared" si="3"/>
        <v>-18.685608242145005</v>
      </c>
      <c r="K12" s="48">
        <v>4.6714020605362512</v>
      </c>
      <c r="L12" s="48">
        <v>23.357010302681257</v>
      </c>
      <c r="M12" s="35">
        <f t="shared" ref="M12:U12" si="8">M24</f>
        <v>-8</v>
      </c>
      <c r="N12" s="35">
        <f t="shared" si="8"/>
        <v>6</v>
      </c>
      <c r="O12" s="35">
        <f t="shared" si="8"/>
        <v>141</v>
      </c>
      <c r="P12" s="35">
        <f t="shared" si="8"/>
        <v>3</v>
      </c>
      <c r="Q12" s="35">
        <f t="shared" si="8"/>
        <v>3</v>
      </c>
      <c r="R12" s="35">
        <f t="shared" si="8"/>
        <v>14</v>
      </c>
      <c r="S12" s="35">
        <f t="shared" si="8"/>
        <v>178</v>
      </c>
      <c r="T12" s="35">
        <f t="shared" si="8"/>
        <v>11</v>
      </c>
      <c r="U12" s="35">
        <f t="shared" si="8"/>
        <v>3</v>
      </c>
      <c r="V12" s="48">
        <v>-18.685608242145008</v>
      </c>
    </row>
    <row r="13" spans="1:22" ht="15" customHeight="1" x14ac:dyDescent="0.15">
      <c r="A13" s="4" t="s">
        <v>25</v>
      </c>
      <c r="B13" s="37">
        <f t="shared" ref="B13:I13" si="9">B25+B26+B27</f>
        <v>-11</v>
      </c>
      <c r="C13" s="37">
        <f t="shared" si="9"/>
        <v>5</v>
      </c>
      <c r="D13" s="37">
        <f t="shared" si="9"/>
        <v>-253</v>
      </c>
      <c r="E13" s="37">
        <f t="shared" si="9"/>
        <v>-12</v>
      </c>
      <c r="F13" s="37">
        <f t="shared" si="9"/>
        <v>7</v>
      </c>
      <c r="G13" s="37">
        <f t="shared" si="9"/>
        <v>68</v>
      </c>
      <c r="H13" s="37">
        <f t="shared" si="9"/>
        <v>19</v>
      </c>
      <c r="I13" s="37">
        <f t="shared" si="9"/>
        <v>217</v>
      </c>
      <c r="J13" s="49">
        <f t="shared" si="3"/>
        <v>-12.061131763733993</v>
      </c>
      <c r="K13" s="49">
        <v>7.0356601955114968</v>
      </c>
      <c r="L13" s="49">
        <v>19.09679195924549</v>
      </c>
      <c r="M13" s="37">
        <f t="shared" ref="M13:U13" si="10">M25+M26+M27</f>
        <v>1</v>
      </c>
      <c r="N13" s="37">
        <f t="shared" si="10"/>
        <v>20</v>
      </c>
      <c r="O13" s="37">
        <f t="shared" si="10"/>
        <v>299</v>
      </c>
      <c r="P13" s="37">
        <f t="shared" si="10"/>
        <v>14</v>
      </c>
      <c r="Q13" s="37">
        <f t="shared" si="10"/>
        <v>6</v>
      </c>
      <c r="R13" s="37">
        <f t="shared" si="10"/>
        <v>19</v>
      </c>
      <c r="S13" s="37">
        <f t="shared" si="10"/>
        <v>403</v>
      </c>
      <c r="T13" s="37">
        <f t="shared" si="10"/>
        <v>7</v>
      </c>
      <c r="U13" s="37">
        <f t="shared" si="10"/>
        <v>12</v>
      </c>
      <c r="V13" s="49">
        <v>1.0050943136444985</v>
      </c>
    </row>
    <row r="14" spans="1:22" ht="15" customHeight="1" x14ac:dyDescent="0.15">
      <c r="A14" s="4" t="s">
        <v>24</v>
      </c>
      <c r="B14" s="37">
        <f t="shared" ref="B14:I14" si="11">B28+B29+B30+B31</f>
        <v>-26</v>
      </c>
      <c r="C14" s="37">
        <f t="shared" si="11"/>
        <v>5</v>
      </c>
      <c r="D14" s="37">
        <f t="shared" si="11"/>
        <v>-335</v>
      </c>
      <c r="E14" s="37">
        <f t="shared" si="11"/>
        <v>-31</v>
      </c>
      <c r="F14" s="37">
        <f t="shared" si="11"/>
        <v>13</v>
      </c>
      <c r="G14" s="37">
        <f t="shared" si="11"/>
        <v>184</v>
      </c>
      <c r="H14" s="37">
        <f t="shared" si="11"/>
        <v>44</v>
      </c>
      <c r="I14" s="37">
        <f t="shared" si="11"/>
        <v>416</v>
      </c>
      <c r="J14" s="49">
        <f t="shared" si="3"/>
        <v>-15.014596602972397</v>
      </c>
      <c r="K14" s="49">
        <v>6.2964437367303612</v>
      </c>
      <c r="L14" s="49">
        <v>21.311040339702757</v>
      </c>
      <c r="M14" s="37">
        <f t="shared" ref="M14:U14" si="12">M28+M29+M30+M31</f>
        <v>5</v>
      </c>
      <c r="N14" s="37">
        <f t="shared" si="12"/>
        <v>54</v>
      </c>
      <c r="O14" s="37">
        <f t="shared" si="12"/>
        <v>654</v>
      </c>
      <c r="P14" s="37">
        <f t="shared" si="12"/>
        <v>22</v>
      </c>
      <c r="Q14" s="37">
        <f t="shared" si="12"/>
        <v>32</v>
      </c>
      <c r="R14" s="37">
        <f t="shared" si="12"/>
        <v>49</v>
      </c>
      <c r="S14" s="37">
        <f t="shared" si="12"/>
        <v>757</v>
      </c>
      <c r="T14" s="37">
        <f t="shared" si="12"/>
        <v>21</v>
      </c>
      <c r="U14" s="37">
        <f t="shared" si="12"/>
        <v>28</v>
      </c>
      <c r="V14" s="49">
        <v>2.4217091295116795</v>
      </c>
    </row>
    <row r="15" spans="1:22" ht="15" customHeight="1" x14ac:dyDescent="0.15">
      <c r="A15" s="4" t="s">
        <v>23</v>
      </c>
      <c r="B15" s="37">
        <f t="shared" ref="B15:I15" si="13">B32+B33+B34+B35</f>
        <v>-40</v>
      </c>
      <c r="C15" s="37">
        <f t="shared" si="13"/>
        <v>-17</v>
      </c>
      <c r="D15" s="37">
        <f t="shared" si="13"/>
        <v>-144</v>
      </c>
      <c r="E15" s="37">
        <f t="shared" si="13"/>
        <v>-13</v>
      </c>
      <c r="F15" s="37">
        <f t="shared" si="13"/>
        <v>12</v>
      </c>
      <c r="G15" s="37">
        <f t="shared" si="13"/>
        <v>116</v>
      </c>
      <c r="H15" s="37">
        <f t="shared" si="13"/>
        <v>25</v>
      </c>
      <c r="I15" s="37">
        <f t="shared" si="13"/>
        <v>292</v>
      </c>
      <c r="J15" s="49">
        <f t="shared" si="3"/>
        <v>-8.2805437760675709</v>
      </c>
      <c r="K15" s="49">
        <v>7.6435788702162188</v>
      </c>
      <c r="L15" s="49">
        <v>15.92412264628379</v>
      </c>
      <c r="M15" s="37">
        <f t="shared" ref="M15:U15" si="14">M32+M33+M34+M35</f>
        <v>-27</v>
      </c>
      <c r="N15" s="37">
        <f t="shared" si="14"/>
        <v>34</v>
      </c>
      <c r="O15" s="37">
        <f t="shared" si="14"/>
        <v>625</v>
      </c>
      <c r="P15" s="37">
        <f t="shared" si="14"/>
        <v>19</v>
      </c>
      <c r="Q15" s="37">
        <f t="shared" si="14"/>
        <v>15</v>
      </c>
      <c r="R15" s="37">
        <f t="shared" si="14"/>
        <v>61</v>
      </c>
      <c r="S15" s="37">
        <f t="shared" si="14"/>
        <v>593</v>
      </c>
      <c r="T15" s="37">
        <f t="shared" si="14"/>
        <v>36</v>
      </c>
      <c r="U15" s="37">
        <f t="shared" si="14"/>
        <v>25</v>
      </c>
      <c r="V15" s="49">
        <v>-17.198052457986492</v>
      </c>
    </row>
    <row r="16" spans="1:22" ht="15" customHeight="1" x14ac:dyDescent="0.15">
      <c r="A16" s="2" t="s">
        <v>22</v>
      </c>
      <c r="B16" s="36">
        <f t="shared" ref="B16:I16" si="15">B36+B37+B38</f>
        <v>-19</v>
      </c>
      <c r="C16" s="36">
        <f t="shared" si="15"/>
        <v>-12</v>
      </c>
      <c r="D16" s="36">
        <f t="shared" si="15"/>
        <v>-120</v>
      </c>
      <c r="E16" s="36">
        <f t="shared" si="15"/>
        <v>-12</v>
      </c>
      <c r="F16" s="36">
        <f t="shared" si="15"/>
        <v>0</v>
      </c>
      <c r="G16" s="36">
        <f t="shared" si="15"/>
        <v>17</v>
      </c>
      <c r="H16" s="36">
        <f t="shared" si="15"/>
        <v>12</v>
      </c>
      <c r="I16" s="36">
        <f t="shared" si="15"/>
        <v>112</v>
      </c>
      <c r="J16" s="53">
        <f t="shared" si="3"/>
        <v>-31.766753698868584</v>
      </c>
      <c r="K16" s="53">
        <v>0</v>
      </c>
      <c r="L16" s="53">
        <v>31.766753698868584</v>
      </c>
      <c r="M16" s="36">
        <f t="shared" ref="M16:U16" si="16">M36+M37+M38</f>
        <v>-7</v>
      </c>
      <c r="N16" s="36">
        <f t="shared" si="16"/>
        <v>3</v>
      </c>
      <c r="O16" s="36">
        <f t="shared" si="16"/>
        <v>131</v>
      </c>
      <c r="P16" s="36">
        <f t="shared" si="16"/>
        <v>2</v>
      </c>
      <c r="Q16" s="36">
        <f t="shared" si="16"/>
        <v>1</v>
      </c>
      <c r="R16" s="36">
        <f t="shared" si="16"/>
        <v>10</v>
      </c>
      <c r="S16" s="36">
        <f t="shared" si="16"/>
        <v>156</v>
      </c>
      <c r="T16" s="36">
        <f t="shared" si="16"/>
        <v>2</v>
      </c>
      <c r="U16" s="36">
        <f t="shared" si="16"/>
        <v>8</v>
      </c>
      <c r="V16" s="53">
        <v>-18.530606324340003</v>
      </c>
    </row>
    <row r="17" spans="1:22" ht="15" customHeight="1" x14ac:dyDescent="0.15">
      <c r="A17" s="6" t="s">
        <v>21</v>
      </c>
      <c r="B17" s="35">
        <f t="shared" ref="B17:I17" si="17">B12+B13+B20</f>
        <v>-36</v>
      </c>
      <c r="C17" s="35">
        <f t="shared" si="17"/>
        <v>13</v>
      </c>
      <c r="D17" s="35">
        <f t="shared" si="17"/>
        <v>-957</v>
      </c>
      <c r="E17" s="35">
        <f t="shared" si="17"/>
        <v>-27</v>
      </c>
      <c r="F17" s="35">
        <f t="shared" si="17"/>
        <v>79</v>
      </c>
      <c r="G17" s="35">
        <f t="shared" si="17"/>
        <v>815</v>
      </c>
      <c r="H17" s="35">
        <f t="shared" si="17"/>
        <v>106</v>
      </c>
      <c r="I17" s="35">
        <f t="shared" si="17"/>
        <v>1390</v>
      </c>
      <c r="J17" s="48">
        <f t="shared" si="3"/>
        <v>-3.0078285949732173</v>
      </c>
      <c r="K17" s="48">
        <v>8.8006836667734891</v>
      </c>
      <c r="L17" s="48">
        <v>11.808512261746706</v>
      </c>
      <c r="M17" s="35">
        <f t="shared" ref="M17:U17" si="18">M12+M13+M20</f>
        <v>-9</v>
      </c>
      <c r="N17" s="35">
        <f t="shared" si="18"/>
        <v>161</v>
      </c>
      <c r="O17" s="35">
        <f t="shared" si="18"/>
        <v>2962</v>
      </c>
      <c r="P17" s="35">
        <f t="shared" si="18"/>
        <v>119</v>
      </c>
      <c r="Q17" s="35">
        <f t="shared" si="18"/>
        <v>42</v>
      </c>
      <c r="R17" s="35">
        <f t="shared" si="18"/>
        <v>170</v>
      </c>
      <c r="S17" s="35">
        <f t="shared" si="18"/>
        <v>3344</v>
      </c>
      <c r="T17" s="35">
        <f t="shared" si="18"/>
        <v>125</v>
      </c>
      <c r="U17" s="35">
        <f t="shared" si="18"/>
        <v>45</v>
      </c>
      <c r="V17" s="48">
        <v>-1.0026095316577397</v>
      </c>
    </row>
    <row r="18" spans="1:22" ht="15" customHeight="1" x14ac:dyDescent="0.15">
      <c r="A18" s="4" t="s">
        <v>20</v>
      </c>
      <c r="B18" s="37">
        <f t="shared" ref="B18:I18" si="19">B14+B22</f>
        <v>-40</v>
      </c>
      <c r="C18" s="37">
        <f t="shared" si="19"/>
        <v>-8</v>
      </c>
      <c r="D18" s="37">
        <f t="shared" si="19"/>
        <v>-508</v>
      </c>
      <c r="E18" s="37">
        <f t="shared" si="19"/>
        <v>-35</v>
      </c>
      <c r="F18" s="37">
        <f t="shared" si="19"/>
        <v>26</v>
      </c>
      <c r="G18" s="37">
        <f t="shared" si="19"/>
        <v>370</v>
      </c>
      <c r="H18" s="37">
        <f t="shared" si="19"/>
        <v>61</v>
      </c>
      <c r="I18" s="37">
        <f t="shared" si="19"/>
        <v>742</v>
      </c>
      <c r="J18" s="49">
        <f t="shared" si="3"/>
        <v>-8.9959720579122298</v>
      </c>
      <c r="K18" s="49">
        <v>6.6827221001633719</v>
      </c>
      <c r="L18" s="49">
        <v>15.678694158075601</v>
      </c>
      <c r="M18" s="37">
        <f t="shared" ref="M18:U18" si="20">M14+M22</f>
        <v>-5</v>
      </c>
      <c r="N18" s="37">
        <f t="shared" si="20"/>
        <v>95</v>
      </c>
      <c r="O18" s="37">
        <f t="shared" si="20"/>
        <v>1346</v>
      </c>
      <c r="P18" s="37">
        <f t="shared" si="20"/>
        <v>50</v>
      </c>
      <c r="Q18" s="37">
        <f t="shared" si="20"/>
        <v>45</v>
      </c>
      <c r="R18" s="37">
        <f t="shared" si="20"/>
        <v>100</v>
      </c>
      <c r="S18" s="37">
        <f t="shared" si="20"/>
        <v>1482</v>
      </c>
      <c r="T18" s="37">
        <f t="shared" si="20"/>
        <v>46</v>
      </c>
      <c r="U18" s="37">
        <f t="shared" si="20"/>
        <v>54</v>
      </c>
      <c r="V18" s="49">
        <v>-1.2851388654160338</v>
      </c>
    </row>
    <row r="19" spans="1:22" ht="15" customHeight="1" x14ac:dyDescent="0.15">
      <c r="A19" s="2" t="s">
        <v>19</v>
      </c>
      <c r="B19" s="36">
        <f t="shared" ref="B19:I19" si="21">B15+B16+B21+B23</f>
        <v>-89</v>
      </c>
      <c r="C19" s="36">
        <f t="shared" si="21"/>
        <v>-46</v>
      </c>
      <c r="D19" s="36">
        <f t="shared" si="21"/>
        <v>-674</v>
      </c>
      <c r="E19" s="36">
        <f t="shared" si="21"/>
        <v>-31</v>
      </c>
      <c r="F19" s="36">
        <f t="shared" si="21"/>
        <v>87</v>
      </c>
      <c r="G19" s="36">
        <f t="shared" si="21"/>
        <v>938</v>
      </c>
      <c r="H19" s="36">
        <f t="shared" si="21"/>
        <v>118</v>
      </c>
      <c r="I19" s="36">
        <f t="shared" si="21"/>
        <v>1433</v>
      </c>
      <c r="J19" s="53">
        <f t="shared" si="3"/>
        <v>-3.447025778817622</v>
      </c>
      <c r="K19" s="53">
        <v>9.6739110566817157</v>
      </c>
      <c r="L19" s="53">
        <v>13.120936835499338</v>
      </c>
      <c r="M19" s="36">
        <f t="shared" ref="M19:U19" si="22">M15+M16+M21+M23</f>
        <v>-58</v>
      </c>
      <c r="N19" s="36">
        <f t="shared" si="22"/>
        <v>241</v>
      </c>
      <c r="O19" s="36">
        <f t="shared" si="22"/>
        <v>4115</v>
      </c>
      <c r="P19" s="36">
        <f t="shared" si="22"/>
        <v>161</v>
      </c>
      <c r="Q19" s="36">
        <f t="shared" si="22"/>
        <v>80</v>
      </c>
      <c r="R19" s="36">
        <f t="shared" si="22"/>
        <v>299</v>
      </c>
      <c r="S19" s="36">
        <f t="shared" si="22"/>
        <v>4294</v>
      </c>
      <c r="T19" s="36">
        <f t="shared" si="22"/>
        <v>231</v>
      </c>
      <c r="U19" s="36">
        <f t="shared" si="22"/>
        <v>68</v>
      </c>
      <c r="V19" s="53">
        <v>-6.4492740377878093</v>
      </c>
    </row>
    <row r="20" spans="1:22" ht="15" customHeight="1" x14ac:dyDescent="0.15">
      <c r="A20" s="5" t="s">
        <v>18</v>
      </c>
      <c r="B20" s="40">
        <f>E20+M20</f>
        <v>-9</v>
      </c>
      <c r="C20" s="40">
        <v>8</v>
      </c>
      <c r="D20" s="40">
        <f>G20-I20+O20-S20</f>
        <v>-621</v>
      </c>
      <c r="E20" s="40">
        <f>F20-H20</f>
        <v>-7</v>
      </c>
      <c r="F20" s="40">
        <v>70</v>
      </c>
      <c r="G20" s="40">
        <v>712</v>
      </c>
      <c r="H20" s="40">
        <v>77</v>
      </c>
      <c r="I20" s="40">
        <v>1092</v>
      </c>
      <c r="J20" s="61">
        <f t="shared" si="3"/>
        <v>-0.92672187099886294</v>
      </c>
      <c r="K20" s="61">
        <v>9.2672187099886489</v>
      </c>
      <c r="L20" s="61">
        <v>10.193940580987512</v>
      </c>
      <c r="M20" s="40">
        <f>N20-R20</f>
        <v>-2</v>
      </c>
      <c r="N20" s="40">
        <f>SUM(P20:Q20)</f>
        <v>135</v>
      </c>
      <c r="O20" s="41">
        <v>2522</v>
      </c>
      <c r="P20" s="41">
        <v>102</v>
      </c>
      <c r="Q20" s="41">
        <v>33</v>
      </c>
      <c r="R20" s="41">
        <f>SUM(T20:U20)</f>
        <v>137</v>
      </c>
      <c r="S20" s="41">
        <v>2763</v>
      </c>
      <c r="T20" s="41">
        <v>107</v>
      </c>
      <c r="U20" s="41">
        <v>30</v>
      </c>
      <c r="V20" s="52">
        <v>-0.26477767742824554</v>
      </c>
    </row>
    <row r="21" spans="1:22" ht="15" customHeight="1" x14ac:dyDescent="0.15">
      <c r="A21" s="3" t="s">
        <v>17</v>
      </c>
      <c r="B21" s="42">
        <f t="shared" ref="B21:B38" si="23">E21+M21</f>
        <v>-14</v>
      </c>
      <c r="C21" s="42">
        <v>-22</v>
      </c>
      <c r="D21" s="42">
        <f t="shared" ref="D21:D38" si="24">G21-I21+O21-S21</f>
        <v>-308</v>
      </c>
      <c r="E21" s="42">
        <f t="shared" ref="E21:E38" si="25">F21-H21</f>
        <v>13</v>
      </c>
      <c r="F21" s="42">
        <v>71</v>
      </c>
      <c r="G21" s="42">
        <v>696</v>
      </c>
      <c r="H21" s="42">
        <v>58</v>
      </c>
      <c r="I21" s="42">
        <v>785</v>
      </c>
      <c r="J21" s="62">
        <f t="shared" si="3"/>
        <v>2.2596206504088272</v>
      </c>
      <c r="K21" s="62">
        <v>12.341005090694363</v>
      </c>
      <c r="L21" s="62">
        <v>10.081384440285536</v>
      </c>
      <c r="M21" s="42">
        <f t="shared" ref="M21:M38" si="26">N21-R21</f>
        <v>-27</v>
      </c>
      <c r="N21" s="42">
        <f>SUM(P21:Q21)</f>
        <v>159</v>
      </c>
      <c r="O21" s="42">
        <v>2607</v>
      </c>
      <c r="P21" s="42">
        <v>109</v>
      </c>
      <c r="Q21" s="42">
        <v>50</v>
      </c>
      <c r="R21" s="42">
        <f t="shared" ref="R21:R38" si="27">SUM(T21:U21)</f>
        <v>186</v>
      </c>
      <c r="S21" s="42">
        <v>2826</v>
      </c>
      <c r="T21" s="42">
        <v>156</v>
      </c>
      <c r="U21" s="42">
        <v>30</v>
      </c>
      <c r="V21" s="49">
        <v>-4.6930582739260274</v>
      </c>
    </row>
    <row r="22" spans="1:22" ht="15" customHeight="1" x14ac:dyDescent="0.15">
      <c r="A22" s="3" t="s">
        <v>16</v>
      </c>
      <c r="B22" s="42">
        <f t="shared" si="23"/>
        <v>-14</v>
      </c>
      <c r="C22" s="42">
        <v>-13</v>
      </c>
      <c r="D22" s="42">
        <f t="shared" si="24"/>
        <v>-173</v>
      </c>
      <c r="E22" s="42">
        <f t="shared" si="25"/>
        <v>-4</v>
      </c>
      <c r="F22" s="42">
        <v>13</v>
      </c>
      <c r="G22" s="42">
        <v>186</v>
      </c>
      <c r="H22" s="42">
        <v>17</v>
      </c>
      <c r="I22" s="42">
        <v>326</v>
      </c>
      <c r="J22" s="62">
        <f t="shared" si="3"/>
        <v>-2.1906133717440861</v>
      </c>
      <c r="K22" s="62">
        <v>7.1194934581682885</v>
      </c>
      <c r="L22" s="62">
        <v>9.3101068299123746</v>
      </c>
      <c r="M22" s="42">
        <f>N22-R22</f>
        <v>-10</v>
      </c>
      <c r="N22" s="42">
        <f t="shared" ref="N22:N38" si="28">SUM(P22:Q22)</f>
        <v>41</v>
      </c>
      <c r="O22" s="42">
        <v>692</v>
      </c>
      <c r="P22" s="42">
        <v>28</v>
      </c>
      <c r="Q22" s="42">
        <v>13</v>
      </c>
      <c r="R22" s="42">
        <f t="shared" si="27"/>
        <v>51</v>
      </c>
      <c r="S22" s="42">
        <v>725</v>
      </c>
      <c r="T22" s="42">
        <v>25</v>
      </c>
      <c r="U22" s="42">
        <v>26</v>
      </c>
      <c r="V22" s="49">
        <v>-5.4765334293602201</v>
      </c>
    </row>
    <row r="23" spans="1:22" ht="15" customHeight="1" x14ac:dyDescent="0.15">
      <c r="A23" s="1" t="s">
        <v>15</v>
      </c>
      <c r="B23" s="43">
        <f t="shared" si="23"/>
        <v>-16</v>
      </c>
      <c r="C23" s="43">
        <v>5</v>
      </c>
      <c r="D23" s="43">
        <f t="shared" si="24"/>
        <v>-102</v>
      </c>
      <c r="E23" s="43">
        <f t="shared" si="25"/>
        <v>-19</v>
      </c>
      <c r="F23" s="43">
        <v>4</v>
      </c>
      <c r="G23" s="43">
        <v>109</v>
      </c>
      <c r="H23" s="43">
        <v>23</v>
      </c>
      <c r="I23" s="43">
        <v>244</v>
      </c>
      <c r="J23" s="63">
        <f t="shared" si="3"/>
        <v>-14.701517849571783</v>
      </c>
      <c r="K23" s="63">
        <v>3.0950563893835326</v>
      </c>
      <c r="L23" s="63">
        <v>17.796574238955316</v>
      </c>
      <c r="M23" s="43">
        <f t="shared" si="26"/>
        <v>3</v>
      </c>
      <c r="N23" s="43">
        <f t="shared" si="28"/>
        <v>45</v>
      </c>
      <c r="O23" s="43">
        <v>752</v>
      </c>
      <c r="P23" s="43">
        <v>31</v>
      </c>
      <c r="Q23" s="43">
        <v>14</v>
      </c>
      <c r="R23" s="43">
        <f t="shared" si="27"/>
        <v>42</v>
      </c>
      <c r="S23" s="47">
        <v>719</v>
      </c>
      <c r="T23" s="47">
        <v>37</v>
      </c>
      <c r="U23" s="47">
        <v>5</v>
      </c>
      <c r="V23" s="54">
        <v>2.3212922920376542</v>
      </c>
    </row>
    <row r="24" spans="1:22" ht="15" customHeight="1" x14ac:dyDescent="0.15">
      <c r="A24" s="7" t="s">
        <v>14</v>
      </c>
      <c r="B24" s="45">
        <f t="shared" si="23"/>
        <v>-16</v>
      </c>
      <c r="C24" s="45">
        <v>0</v>
      </c>
      <c r="D24" s="45">
        <f t="shared" si="24"/>
        <v>-83</v>
      </c>
      <c r="E24" s="40">
        <f t="shared" si="25"/>
        <v>-8</v>
      </c>
      <c r="F24" s="45">
        <v>2</v>
      </c>
      <c r="G24" s="45">
        <v>35</v>
      </c>
      <c r="H24" s="45">
        <v>10</v>
      </c>
      <c r="I24" s="46">
        <v>81</v>
      </c>
      <c r="J24" s="73">
        <f t="shared" si="3"/>
        <v>-18.685608242145005</v>
      </c>
      <c r="K24" s="73">
        <v>4.6714020605362512</v>
      </c>
      <c r="L24" s="73">
        <v>23.357010302681257</v>
      </c>
      <c r="M24" s="40">
        <f t="shared" si="26"/>
        <v>-8</v>
      </c>
      <c r="N24" s="45">
        <f t="shared" si="28"/>
        <v>6</v>
      </c>
      <c r="O24" s="45">
        <v>141</v>
      </c>
      <c r="P24" s="45">
        <v>3</v>
      </c>
      <c r="Q24" s="45">
        <v>3</v>
      </c>
      <c r="R24" s="45">
        <f t="shared" si="27"/>
        <v>14</v>
      </c>
      <c r="S24" s="45">
        <v>178</v>
      </c>
      <c r="T24" s="45">
        <v>11</v>
      </c>
      <c r="U24" s="45">
        <v>3</v>
      </c>
      <c r="V24" s="51">
        <v>-18.685608242145008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-3</v>
      </c>
      <c r="D25" s="40">
        <f t="shared" si="24"/>
        <v>-40</v>
      </c>
      <c r="E25" s="40">
        <f t="shared" si="25"/>
        <v>-6</v>
      </c>
      <c r="F25" s="40">
        <v>1</v>
      </c>
      <c r="G25" s="40">
        <v>6</v>
      </c>
      <c r="H25" s="40">
        <v>7</v>
      </c>
      <c r="I25" s="40">
        <v>27</v>
      </c>
      <c r="J25" s="61">
        <f t="shared" si="3"/>
        <v>-52.068473609129825</v>
      </c>
      <c r="K25" s="61">
        <v>8.6780789348549678</v>
      </c>
      <c r="L25" s="61">
        <v>60.746552543984791</v>
      </c>
      <c r="M25" s="40">
        <f t="shared" si="26"/>
        <v>2</v>
      </c>
      <c r="N25" s="40">
        <f t="shared" si="28"/>
        <v>4</v>
      </c>
      <c r="O25" s="40">
        <v>34</v>
      </c>
      <c r="P25" s="40">
        <v>4</v>
      </c>
      <c r="Q25" s="40">
        <v>0</v>
      </c>
      <c r="R25" s="40">
        <f t="shared" si="27"/>
        <v>2</v>
      </c>
      <c r="S25" s="41">
        <v>53</v>
      </c>
      <c r="T25" s="41">
        <v>2</v>
      </c>
      <c r="U25" s="41">
        <v>0</v>
      </c>
      <c r="V25" s="52">
        <v>17.356157869709936</v>
      </c>
    </row>
    <row r="26" spans="1:22" ht="15" customHeight="1" x14ac:dyDescent="0.15">
      <c r="A26" s="3" t="s">
        <v>12</v>
      </c>
      <c r="B26" s="42">
        <f t="shared" si="23"/>
        <v>0</v>
      </c>
      <c r="C26" s="42">
        <v>-3</v>
      </c>
      <c r="D26" s="42">
        <f t="shared" si="24"/>
        <v>-71</v>
      </c>
      <c r="E26" s="42">
        <f t="shared" si="25"/>
        <v>-1</v>
      </c>
      <c r="F26" s="42">
        <v>2</v>
      </c>
      <c r="G26" s="42">
        <v>22</v>
      </c>
      <c r="H26" s="42">
        <v>3</v>
      </c>
      <c r="I26" s="42">
        <v>56</v>
      </c>
      <c r="J26" s="62">
        <f t="shared" si="3"/>
        <v>-3.9916885389326344</v>
      </c>
      <c r="K26" s="62">
        <v>7.9833770778652662</v>
      </c>
      <c r="L26" s="62">
        <v>11.975065616797901</v>
      </c>
      <c r="M26" s="42">
        <f t="shared" si="26"/>
        <v>1</v>
      </c>
      <c r="N26" s="42">
        <f t="shared" si="28"/>
        <v>7</v>
      </c>
      <c r="O26" s="42">
        <v>88</v>
      </c>
      <c r="P26" s="42">
        <v>4</v>
      </c>
      <c r="Q26" s="42">
        <v>3</v>
      </c>
      <c r="R26" s="42">
        <f t="shared" si="27"/>
        <v>6</v>
      </c>
      <c r="S26" s="42">
        <v>125</v>
      </c>
      <c r="T26" s="42">
        <v>3</v>
      </c>
      <c r="U26" s="42">
        <v>3</v>
      </c>
      <c r="V26" s="49">
        <v>3.9916885389326353</v>
      </c>
    </row>
    <row r="27" spans="1:22" ht="15" customHeight="1" x14ac:dyDescent="0.15">
      <c r="A27" s="1" t="s">
        <v>11</v>
      </c>
      <c r="B27" s="43">
        <f t="shared" si="23"/>
        <v>-7</v>
      </c>
      <c r="C27" s="43">
        <v>11</v>
      </c>
      <c r="D27" s="43">
        <f t="shared" si="24"/>
        <v>-142</v>
      </c>
      <c r="E27" s="43">
        <f t="shared" si="25"/>
        <v>-5</v>
      </c>
      <c r="F27" s="43">
        <v>4</v>
      </c>
      <c r="G27" s="43">
        <v>40</v>
      </c>
      <c r="H27" s="43">
        <v>9</v>
      </c>
      <c r="I27" s="43">
        <v>134</v>
      </c>
      <c r="J27" s="63">
        <f t="shared" si="3"/>
        <v>-7.9468756803831919</v>
      </c>
      <c r="K27" s="63">
        <v>6.3575005443065535</v>
      </c>
      <c r="L27" s="63">
        <v>14.304376224689745</v>
      </c>
      <c r="M27" s="43">
        <f t="shared" si="26"/>
        <v>-2</v>
      </c>
      <c r="N27" s="43">
        <f t="shared" si="28"/>
        <v>9</v>
      </c>
      <c r="O27" s="47">
        <v>177</v>
      </c>
      <c r="P27" s="47">
        <v>6</v>
      </c>
      <c r="Q27" s="47">
        <v>3</v>
      </c>
      <c r="R27" s="47">
        <f t="shared" si="27"/>
        <v>11</v>
      </c>
      <c r="S27" s="47">
        <v>225</v>
      </c>
      <c r="T27" s="47">
        <v>2</v>
      </c>
      <c r="U27" s="47">
        <v>9</v>
      </c>
      <c r="V27" s="54">
        <v>-3.178750272153275</v>
      </c>
    </row>
    <row r="28" spans="1:22" ht="15" customHeight="1" x14ac:dyDescent="0.15">
      <c r="A28" s="5" t="s">
        <v>10</v>
      </c>
      <c r="B28" s="40">
        <f t="shared" si="23"/>
        <v>0</v>
      </c>
      <c r="C28" s="40">
        <v>12</v>
      </c>
      <c r="D28" s="40">
        <f t="shared" si="24"/>
        <v>-61</v>
      </c>
      <c r="E28" s="40">
        <f t="shared" si="25"/>
        <v>-3</v>
      </c>
      <c r="F28" s="40">
        <v>1</v>
      </c>
      <c r="G28" s="40">
        <v>9</v>
      </c>
      <c r="H28" s="40">
        <v>4</v>
      </c>
      <c r="I28" s="40">
        <v>45</v>
      </c>
      <c r="J28" s="61">
        <f t="shared" si="3"/>
        <v>-12.638504155124652</v>
      </c>
      <c r="K28" s="61">
        <v>4.212834718374884</v>
      </c>
      <c r="L28" s="61">
        <v>16.851338873499536</v>
      </c>
      <c r="M28" s="40">
        <f t="shared" si="26"/>
        <v>3</v>
      </c>
      <c r="N28" s="40">
        <f t="shared" si="28"/>
        <v>6</v>
      </c>
      <c r="O28" s="40">
        <v>70</v>
      </c>
      <c r="P28" s="40">
        <v>4</v>
      </c>
      <c r="Q28" s="40">
        <v>2</v>
      </c>
      <c r="R28" s="40">
        <f t="shared" si="27"/>
        <v>3</v>
      </c>
      <c r="S28" s="40">
        <v>95</v>
      </c>
      <c r="T28" s="40">
        <v>2</v>
      </c>
      <c r="U28" s="40">
        <v>1</v>
      </c>
      <c r="V28" s="48">
        <v>12.638504155124654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-4</v>
      </c>
      <c r="D29" s="42">
        <f t="shared" si="24"/>
        <v>-59</v>
      </c>
      <c r="E29" s="42">
        <f>F29-H29</f>
        <v>-7</v>
      </c>
      <c r="F29" s="42">
        <v>4</v>
      </c>
      <c r="G29" s="42">
        <v>69</v>
      </c>
      <c r="H29" s="42">
        <v>11</v>
      </c>
      <c r="I29" s="42">
        <v>114</v>
      </c>
      <c r="J29" s="62">
        <f t="shared" si="3"/>
        <v>-11.098080097298237</v>
      </c>
      <c r="K29" s="62">
        <v>6.3417600555989919</v>
      </c>
      <c r="L29" s="62">
        <v>17.439840152897229</v>
      </c>
      <c r="M29" s="42">
        <f t="shared" si="26"/>
        <v>2</v>
      </c>
      <c r="N29" s="42">
        <f t="shared" si="28"/>
        <v>23</v>
      </c>
      <c r="O29" s="42">
        <v>253</v>
      </c>
      <c r="P29" s="42">
        <v>6</v>
      </c>
      <c r="Q29" s="42">
        <v>17</v>
      </c>
      <c r="R29" s="42">
        <f t="shared" si="27"/>
        <v>21</v>
      </c>
      <c r="S29" s="42">
        <v>267</v>
      </c>
      <c r="T29" s="42">
        <v>4</v>
      </c>
      <c r="U29" s="42">
        <v>17</v>
      </c>
      <c r="V29" s="49">
        <v>3.1708800277995124</v>
      </c>
    </row>
    <row r="30" spans="1:22" ht="15" customHeight="1" x14ac:dyDescent="0.15">
      <c r="A30" s="3" t="s">
        <v>8</v>
      </c>
      <c r="B30" s="42">
        <f t="shared" si="23"/>
        <v>-23</v>
      </c>
      <c r="C30" s="42">
        <v>-15</v>
      </c>
      <c r="D30" s="42">
        <f t="shared" si="24"/>
        <v>-155</v>
      </c>
      <c r="E30" s="42">
        <f t="shared" si="25"/>
        <v>-13</v>
      </c>
      <c r="F30" s="42">
        <v>4</v>
      </c>
      <c r="G30" s="42">
        <v>58</v>
      </c>
      <c r="H30" s="42">
        <v>17</v>
      </c>
      <c r="I30" s="42">
        <v>154</v>
      </c>
      <c r="J30" s="62">
        <f t="shared" si="3"/>
        <v>-20.471999309690219</v>
      </c>
      <c r="K30" s="62">
        <v>6.2990767106739147</v>
      </c>
      <c r="L30" s="62">
        <v>26.771076020364134</v>
      </c>
      <c r="M30" s="42">
        <f t="shared" si="26"/>
        <v>-10</v>
      </c>
      <c r="N30" s="42">
        <f t="shared" si="28"/>
        <v>8</v>
      </c>
      <c r="O30" s="42">
        <v>168</v>
      </c>
      <c r="P30" s="42">
        <v>8</v>
      </c>
      <c r="Q30" s="42">
        <v>0</v>
      </c>
      <c r="R30" s="42">
        <f t="shared" si="27"/>
        <v>18</v>
      </c>
      <c r="S30" s="42">
        <v>227</v>
      </c>
      <c r="T30" s="42">
        <v>13</v>
      </c>
      <c r="U30" s="42">
        <v>5</v>
      </c>
      <c r="V30" s="49">
        <v>-15.747691776684787</v>
      </c>
    </row>
    <row r="31" spans="1:22" ht="15" customHeight="1" x14ac:dyDescent="0.15">
      <c r="A31" s="1" t="s">
        <v>7</v>
      </c>
      <c r="B31" s="43">
        <f t="shared" si="23"/>
        <v>2</v>
      </c>
      <c r="C31" s="43">
        <v>12</v>
      </c>
      <c r="D31" s="43">
        <f t="shared" si="24"/>
        <v>-60</v>
      </c>
      <c r="E31" s="43">
        <f t="shared" si="25"/>
        <v>-8</v>
      </c>
      <c r="F31" s="43">
        <v>4</v>
      </c>
      <c r="G31" s="43">
        <v>48</v>
      </c>
      <c r="H31" s="43">
        <v>12</v>
      </c>
      <c r="I31" s="43">
        <v>103</v>
      </c>
      <c r="J31" s="63">
        <f t="shared" si="3"/>
        <v>-14.246682279469166</v>
      </c>
      <c r="K31" s="63">
        <v>7.1233411397345812</v>
      </c>
      <c r="L31" s="63">
        <v>21.370023419203747</v>
      </c>
      <c r="M31" s="43">
        <f t="shared" si="26"/>
        <v>10</v>
      </c>
      <c r="N31" s="43">
        <f t="shared" si="28"/>
        <v>17</v>
      </c>
      <c r="O31" s="43">
        <v>163</v>
      </c>
      <c r="P31" s="43">
        <v>4</v>
      </c>
      <c r="Q31" s="43">
        <v>13</v>
      </c>
      <c r="R31" s="43">
        <f t="shared" si="27"/>
        <v>7</v>
      </c>
      <c r="S31" s="43">
        <v>168</v>
      </c>
      <c r="T31" s="43">
        <v>2</v>
      </c>
      <c r="U31" s="43">
        <v>5</v>
      </c>
      <c r="V31" s="53">
        <v>17.808352849336451</v>
      </c>
    </row>
    <row r="32" spans="1:22" ht="15" customHeight="1" x14ac:dyDescent="0.15">
      <c r="A32" s="5" t="s">
        <v>6</v>
      </c>
      <c r="B32" s="40">
        <f t="shared" si="23"/>
        <v>4</v>
      </c>
      <c r="C32" s="40">
        <v>4</v>
      </c>
      <c r="D32" s="40">
        <f t="shared" si="24"/>
        <v>5</v>
      </c>
      <c r="E32" s="40">
        <f t="shared" si="25"/>
        <v>0</v>
      </c>
      <c r="F32" s="40">
        <v>2</v>
      </c>
      <c r="G32" s="40">
        <v>21</v>
      </c>
      <c r="H32" s="40">
        <v>2</v>
      </c>
      <c r="I32" s="40">
        <v>22</v>
      </c>
      <c r="J32" s="61">
        <f t="shared" si="3"/>
        <v>0</v>
      </c>
      <c r="K32" s="61">
        <v>15.002055076037813</v>
      </c>
      <c r="L32" s="61">
        <v>15.002055076037813</v>
      </c>
      <c r="M32" s="40">
        <f t="shared" si="26"/>
        <v>4</v>
      </c>
      <c r="N32" s="40">
        <f t="shared" si="28"/>
        <v>7</v>
      </c>
      <c r="O32" s="41">
        <v>113</v>
      </c>
      <c r="P32" s="41">
        <v>2</v>
      </c>
      <c r="Q32" s="41">
        <v>5</v>
      </c>
      <c r="R32" s="41">
        <f t="shared" si="27"/>
        <v>3</v>
      </c>
      <c r="S32" s="41">
        <v>107</v>
      </c>
      <c r="T32" s="41">
        <v>2</v>
      </c>
      <c r="U32" s="41">
        <v>1</v>
      </c>
      <c r="V32" s="52">
        <v>30.004110152075636</v>
      </c>
    </row>
    <row r="33" spans="1:22" ht="15" customHeight="1" x14ac:dyDescent="0.15">
      <c r="A33" s="3" t="s">
        <v>5</v>
      </c>
      <c r="B33" s="42">
        <f t="shared" si="23"/>
        <v>-4</v>
      </c>
      <c r="C33" s="42">
        <v>13</v>
      </c>
      <c r="D33" s="42">
        <f t="shared" si="24"/>
        <v>-60</v>
      </c>
      <c r="E33" s="42">
        <f t="shared" si="25"/>
        <v>-8</v>
      </c>
      <c r="F33" s="42">
        <v>3</v>
      </c>
      <c r="G33" s="42">
        <v>35</v>
      </c>
      <c r="H33" s="42">
        <v>11</v>
      </c>
      <c r="I33" s="42">
        <v>117</v>
      </c>
      <c r="J33" s="62">
        <f t="shared" si="3"/>
        <v>-12.967403854694021</v>
      </c>
      <c r="K33" s="62">
        <v>4.8627764455102582</v>
      </c>
      <c r="L33" s="62">
        <v>17.83018030020428</v>
      </c>
      <c r="M33" s="42">
        <f t="shared" si="26"/>
        <v>4</v>
      </c>
      <c r="N33" s="42">
        <f t="shared" si="28"/>
        <v>15</v>
      </c>
      <c r="O33" s="42">
        <v>215</v>
      </c>
      <c r="P33" s="42">
        <v>11</v>
      </c>
      <c r="Q33" s="42">
        <v>4</v>
      </c>
      <c r="R33" s="42">
        <f t="shared" si="27"/>
        <v>11</v>
      </c>
      <c r="S33" s="42">
        <v>193</v>
      </c>
      <c r="T33" s="42">
        <v>7</v>
      </c>
      <c r="U33" s="42">
        <v>4</v>
      </c>
      <c r="V33" s="49">
        <v>6.4837019273470133</v>
      </c>
    </row>
    <row r="34" spans="1:22" ht="15" customHeight="1" x14ac:dyDescent="0.15">
      <c r="A34" s="3" t="s">
        <v>4</v>
      </c>
      <c r="B34" s="42">
        <f t="shared" si="23"/>
        <v>-29</v>
      </c>
      <c r="C34" s="42">
        <v>-29</v>
      </c>
      <c r="D34" s="42">
        <f t="shared" si="24"/>
        <v>-65</v>
      </c>
      <c r="E34" s="42">
        <f t="shared" si="25"/>
        <v>-7</v>
      </c>
      <c r="F34" s="42">
        <v>1</v>
      </c>
      <c r="G34" s="42">
        <v>18</v>
      </c>
      <c r="H34" s="42">
        <v>8</v>
      </c>
      <c r="I34" s="42">
        <v>80</v>
      </c>
      <c r="J34" s="62">
        <f t="shared" si="3"/>
        <v>-17.201912071635359</v>
      </c>
      <c r="K34" s="62">
        <v>2.4574160102336227</v>
      </c>
      <c r="L34" s="62">
        <v>19.659328081868981</v>
      </c>
      <c r="M34" s="42">
        <f t="shared" si="26"/>
        <v>-22</v>
      </c>
      <c r="N34" s="42">
        <f t="shared" si="28"/>
        <v>6</v>
      </c>
      <c r="O34" s="42">
        <v>145</v>
      </c>
      <c r="P34" s="42">
        <v>2</v>
      </c>
      <c r="Q34" s="42">
        <v>4</v>
      </c>
      <c r="R34" s="42">
        <f t="shared" si="27"/>
        <v>28</v>
      </c>
      <c r="S34" s="42">
        <v>148</v>
      </c>
      <c r="T34" s="42">
        <v>19</v>
      </c>
      <c r="U34" s="42">
        <v>9</v>
      </c>
      <c r="V34" s="49">
        <v>-54.063152225139703</v>
      </c>
    </row>
    <row r="35" spans="1:22" ht="15" customHeight="1" x14ac:dyDescent="0.15">
      <c r="A35" s="1" t="s">
        <v>3</v>
      </c>
      <c r="B35" s="43">
        <f t="shared" si="23"/>
        <v>-11</v>
      </c>
      <c r="C35" s="43">
        <v>-5</v>
      </c>
      <c r="D35" s="43">
        <f t="shared" si="24"/>
        <v>-24</v>
      </c>
      <c r="E35" s="43">
        <f t="shared" si="25"/>
        <v>2</v>
      </c>
      <c r="F35" s="43">
        <v>6</v>
      </c>
      <c r="G35" s="43">
        <v>42</v>
      </c>
      <c r="H35" s="43">
        <v>4</v>
      </c>
      <c r="I35" s="43">
        <v>73</v>
      </c>
      <c r="J35" s="63">
        <f t="shared" si="3"/>
        <v>4.8453471392539491</v>
      </c>
      <c r="K35" s="63">
        <v>14.536041417761847</v>
      </c>
      <c r="L35" s="63">
        <v>9.6906942785078982</v>
      </c>
      <c r="M35" s="43">
        <f>N35-R35</f>
        <v>-13</v>
      </c>
      <c r="N35" s="43">
        <f t="shared" si="28"/>
        <v>6</v>
      </c>
      <c r="O35" s="47">
        <v>152</v>
      </c>
      <c r="P35" s="47">
        <v>4</v>
      </c>
      <c r="Q35" s="47">
        <v>2</v>
      </c>
      <c r="R35" s="47">
        <f t="shared" si="27"/>
        <v>19</v>
      </c>
      <c r="S35" s="47">
        <v>145</v>
      </c>
      <c r="T35" s="47">
        <v>8</v>
      </c>
      <c r="U35" s="47">
        <v>11</v>
      </c>
      <c r="V35" s="54">
        <v>-31.494756405150664</v>
      </c>
    </row>
    <row r="36" spans="1:22" ht="15" customHeight="1" x14ac:dyDescent="0.15">
      <c r="A36" s="5" t="s">
        <v>2</v>
      </c>
      <c r="B36" s="40">
        <f t="shared" si="23"/>
        <v>-13</v>
      </c>
      <c r="C36" s="40">
        <v>-14</v>
      </c>
      <c r="D36" s="40">
        <f t="shared" si="24"/>
        <v>-46</v>
      </c>
      <c r="E36" s="40">
        <f t="shared" si="25"/>
        <v>-8</v>
      </c>
      <c r="F36" s="40">
        <v>0</v>
      </c>
      <c r="G36" s="40">
        <v>11</v>
      </c>
      <c r="H36" s="40">
        <v>8</v>
      </c>
      <c r="I36" s="40">
        <v>55</v>
      </c>
      <c r="J36" s="61">
        <f t="shared" si="3"/>
        <v>-48.935813641695987</v>
      </c>
      <c r="K36" s="61">
        <v>0</v>
      </c>
      <c r="L36" s="61">
        <v>48.935813641695987</v>
      </c>
      <c r="M36" s="40">
        <f t="shared" si="26"/>
        <v>-5</v>
      </c>
      <c r="N36" s="40">
        <f t="shared" si="28"/>
        <v>1</v>
      </c>
      <c r="O36" s="40">
        <v>67</v>
      </c>
      <c r="P36" s="40">
        <v>1</v>
      </c>
      <c r="Q36" s="40">
        <v>0</v>
      </c>
      <c r="R36" s="40">
        <f t="shared" si="27"/>
        <v>6</v>
      </c>
      <c r="S36" s="40">
        <v>69</v>
      </c>
      <c r="T36" s="40">
        <v>2</v>
      </c>
      <c r="U36" s="40">
        <v>4</v>
      </c>
      <c r="V36" s="48">
        <v>-30.584883526060004</v>
      </c>
    </row>
    <row r="37" spans="1:22" ht="15" customHeight="1" x14ac:dyDescent="0.15">
      <c r="A37" s="3" t="s">
        <v>1</v>
      </c>
      <c r="B37" s="42">
        <f t="shared" si="23"/>
        <v>-6</v>
      </c>
      <c r="C37" s="42">
        <v>-4</v>
      </c>
      <c r="D37" s="42">
        <f t="shared" si="24"/>
        <v>-45</v>
      </c>
      <c r="E37" s="42">
        <f t="shared" si="25"/>
        <v>-4</v>
      </c>
      <c r="F37" s="42">
        <v>0</v>
      </c>
      <c r="G37" s="42">
        <v>4</v>
      </c>
      <c r="H37" s="42">
        <v>4</v>
      </c>
      <c r="I37" s="42">
        <v>32</v>
      </c>
      <c r="J37" s="62">
        <f t="shared" si="3"/>
        <v>-36.264282165921507</v>
      </c>
      <c r="K37" s="62">
        <v>0</v>
      </c>
      <c r="L37" s="62">
        <v>36.264282165921507</v>
      </c>
      <c r="M37" s="42">
        <f t="shared" si="26"/>
        <v>-2</v>
      </c>
      <c r="N37" s="42">
        <f t="shared" si="28"/>
        <v>0</v>
      </c>
      <c r="O37" s="42">
        <v>38</v>
      </c>
      <c r="P37" s="42">
        <v>0</v>
      </c>
      <c r="Q37" s="42">
        <v>0</v>
      </c>
      <c r="R37" s="42">
        <f t="shared" si="27"/>
        <v>2</v>
      </c>
      <c r="S37" s="42">
        <v>55</v>
      </c>
      <c r="T37" s="42">
        <v>0</v>
      </c>
      <c r="U37" s="42">
        <v>2</v>
      </c>
      <c r="V37" s="49">
        <v>-18.132141082960754</v>
      </c>
    </row>
    <row r="38" spans="1:22" ht="15" customHeight="1" x14ac:dyDescent="0.15">
      <c r="A38" s="1" t="s">
        <v>0</v>
      </c>
      <c r="B38" s="43">
        <f t="shared" si="23"/>
        <v>0</v>
      </c>
      <c r="C38" s="43">
        <v>6</v>
      </c>
      <c r="D38" s="43">
        <f t="shared" si="24"/>
        <v>-29</v>
      </c>
      <c r="E38" s="43">
        <f t="shared" si="25"/>
        <v>0</v>
      </c>
      <c r="F38" s="43">
        <v>0</v>
      </c>
      <c r="G38" s="43">
        <v>2</v>
      </c>
      <c r="H38" s="43">
        <v>0</v>
      </c>
      <c r="I38" s="43">
        <v>25</v>
      </c>
      <c r="J38" s="63">
        <f t="shared" si="3"/>
        <v>0</v>
      </c>
      <c r="K38" s="63">
        <v>0</v>
      </c>
      <c r="L38" s="63">
        <v>0</v>
      </c>
      <c r="M38" s="43">
        <f t="shared" si="26"/>
        <v>0</v>
      </c>
      <c r="N38" s="43">
        <f t="shared" si="28"/>
        <v>2</v>
      </c>
      <c r="O38" s="43">
        <v>26</v>
      </c>
      <c r="P38" s="43">
        <v>1</v>
      </c>
      <c r="Q38" s="43">
        <v>1</v>
      </c>
      <c r="R38" s="43">
        <f t="shared" si="27"/>
        <v>2</v>
      </c>
      <c r="S38" s="43">
        <v>32</v>
      </c>
      <c r="T38" s="43">
        <v>0</v>
      </c>
      <c r="U38" s="43">
        <v>2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Normal="100" zoomScaleSheetLayoutView="10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-135</v>
      </c>
      <c r="C9" s="34">
        <f t="shared" si="0"/>
        <v>15</v>
      </c>
      <c r="D9" s="34">
        <f t="shared" si="0"/>
        <v>-2405</v>
      </c>
      <c r="E9" s="34">
        <f t="shared" si="0"/>
        <v>-119</v>
      </c>
      <c r="F9" s="34">
        <f t="shared" si="0"/>
        <v>159</v>
      </c>
      <c r="G9" s="34">
        <f t="shared" si="0"/>
        <v>1967</v>
      </c>
      <c r="H9" s="34">
        <f t="shared" si="0"/>
        <v>278</v>
      </c>
      <c r="I9" s="34">
        <f t="shared" si="0"/>
        <v>3883</v>
      </c>
      <c r="J9" s="51">
        <f>K9-L9</f>
        <v>-4.9853601315809106</v>
      </c>
      <c r="K9" s="51">
        <v>6.6611114363139903</v>
      </c>
      <c r="L9" s="51">
        <v>11.646471567894901</v>
      </c>
      <c r="M9" s="34">
        <f t="shared" ref="M9:U9" si="1">M10+M11</f>
        <v>-16</v>
      </c>
      <c r="N9" s="34">
        <f t="shared" si="1"/>
        <v>439</v>
      </c>
      <c r="O9" s="34">
        <f t="shared" si="1"/>
        <v>7834</v>
      </c>
      <c r="P9" s="34">
        <f t="shared" si="1"/>
        <v>264</v>
      </c>
      <c r="Q9" s="34">
        <f t="shared" si="1"/>
        <v>175</v>
      </c>
      <c r="R9" s="34">
        <f>R10+R11</f>
        <v>455</v>
      </c>
      <c r="S9" s="34">
        <f t="shared" si="1"/>
        <v>8323</v>
      </c>
      <c r="T9" s="34">
        <f t="shared" si="1"/>
        <v>280</v>
      </c>
      <c r="U9" s="34">
        <f t="shared" si="1"/>
        <v>175</v>
      </c>
      <c r="V9" s="51">
        <v>-0.67030052189323186</v>
      </c>
    </row>
    <row r="10" spans="1:22" ht="15" customHeight="1" x14ac:dyDescent="0.15">
      <c r="A10" s="6" t="s">
        <v>28</v>
      </c>
      <c r="B10" s="35">
        <f t="shared" ref="B10:I10" si="2">B20+B21+B22+B23</f>
        <v>-55</v>
      </c>
      <c r="C10" s="35">
        <f t="shared" si="2"/>
        <v>-4</v>
      </c>
      <c r="D10" s="35">
        <f t="shared" si="2"/>
        <v>-1421</v>
      </c>
      <c r="E10" s="35">
        <f t="shared" si="2"/>
        <v>-62</v>
      </c>
      <c r="F10" s="35">
        <f t="shared" si="2"/>
        <v>125</v>
      </c>
      <c r="G10" s="35">
        <f t="shared" si="2"/>
        <v>1554</v>
      </c>
      <c r="H10" s="35">
        <f t="shared" si="2"/>
        <v>187</v>
      </c>
      <c r="I10" s="35">
        <f t="shared" si="2"/>
        <v>2650</v>
      </c>
      <c r="J10" s="48">
        <f t="shared" ref="J10:J38" si="3">K10-L10</f>
        <v>-3.4805853166363656</v>
      </c>
      <c r="K10" s="48">
        <v>7.0173091061217088</v>
      </c>
      <c r="L10" s="48">
        <v>10.497894422758074</v>
      </c>
      <c r="M10" s="35">
        <f t="shared" ref="M10:U10" si="4">M20+M21+M22+M23</f>
        <v>7</v>
      </c>
      <c r="N10" s="35">
        <f t="shared" si="4"/>
        <v>297</v>
      </c>
      <c r="O10" s="35">
        <f t="shared" si="4"/>
        <v>5666</v>
      </c>
      <c r="P10" s="35">
        <f t="shared" si="4"/>
        <v>193</v>
      </c>
      <c r="Q10" s="35">
        <f t="shared" si="4"/>
        <v>104</v>
      </c>
      <c r="R10" s="35">
        <f t="shared" si="4"/>
        <v>290</v>
      </c>
      <c r="S10" s="35">
        <f t="shared" si="4"/>
        <v>5991</v>
      </c>
      <c r="T10" s="35">
        <f t="shared" si="4"/>
        <v>211</v>
      </c>
      <c r="U10" s="35">
        <f t="shared" si="4"/>
        <v>79</v>
      </c>
      <c r="V10" s="48">
        <v>0.39296930994281709</v>
      </c>
    </row>
    <row r="11" spans="1:22" ht="15" customHeight="1" x14ac:dyDescent="0.15">
      <c r="A11" s="2" t="s">
        <v>27</v>
      </c>
      <c r="B11" s="36">
        <f t="shared" ref="B11:I11" si="5">B12+B13+B14+B15+B16</f>
        <v>-80</v>
      </c>
      <c r="C11" s="36">
        <f t="shared" si="5"/>
        <v>19</v>
      </c>
      <c r="D11" s="36">
        <f t="shared" si="5"/>
        <v>-984</v>
      </c>
      <c r="E11" s="36">
        <f t="shared" si="5"/>
        <v>-57</v>
      </c>
      <c r="F11" s="36">
        <f t="shared" si="5"/>
        <v>34</v>
      </c>
      <c r="G11" s="36">
        <f t="shared" si="5"/>
        <v>413</v>
      </c>
      <c r="H11" s="36">
        <f t="shared" si="5"/>
        <v>91</v>
      </c>
      <c r="I11" s="36">
        <f t="shared" si="5"/>
        <v>1233</v>
      </c>
      <c r="J11" s="53">
        <f t="shared" si="3"/>
        <v>-9.4109185653607597</v>
      </c>
      <c r="K11" s="53">
        <v>5.6135303723204553</v>
      </c>
      <c r="L11" s="53">
        <v>15.024448937681216</v>
      </c>
      <c r="M11" s="36">
        <f t="shared" ref="M11:U11" si="6">M12+M13+M14+M15+M16</f>
        <v>-23</v>
      </c>
      <c r="N11" s="36">
        <f t="shared" si="6"/>
        <v>142</v>
      </c>
      <c r="O11" s="36">
        <f t="shared" si="6"/>
        <v>2168</v>
      </c>
      <c r="P11" s="36">
        <f t="shared" si="6"/>
        <v>71</v>
      </c>
      <c r="Q11" s="36">
        <f t="shared" si="6"/>
        <v>71</v>
      </c>
      <c r="R11" s="36">
        <f t="shared" si="6"/>
        <v>165</v>
      </c>
      <c r="S11" s="36">
        <f t="shared" si="6"/>
        <v>2332</v>
      </c>
      <c r="T11" s="36">
        <f t="shared" si="6"/>
        <v>69</v>
      </c>
      <c r="U11" s="36">
        <f t="shared" si="6"/>
        <v>96</v>
      </c>
      <c r="V11" s="53">
        <v>-3.7973881930403053</v>
      </c>
    </row>
    <row r="12" spans="1:22" ht="15" customHeight="1" x14ac:dyDescent="0.15">
      <c r="A12" s="6" t="s">
        <v>26</v>
      </c>
      <c r="B12" s="35">
        <f t="shared" ref="B12:I12" si="7">B24</f>
        <v>-14</v>
      </c>
      <c r="C12" s="35">
        <f t="shared" si="7"/>
        <v>-13</v>
      </c>
      <c r="D12" s="35">
        <f t="shared" si="7"/>
        <v>-114</v>
      </c>
      <c r="E12" s="35">
        <f t="shared" si="7"/>
        <v>-5</v>
      </c>
      <c r="F12" s="35">
        <f t="shared" si="7"/>
        <v>2</v>
      </c>
      <c r="G12" s="35">
        <f t="shared" si="7"/>
        <v>34</v>
      </c>
      <c r="H12" s="35">
        <f t="shared" si="7"/>
        <v>7</v>
      </c>
      <c r="I12" s="35">
        <f t="shared" si="7"/>
        <v>92</v>
      </c>
      <c r="J12" s="48">
        <f t="shared" si="3"/>
        <v>-10.572355462866415</v>
      </c>
      <c r="K12" s="48">
        <v>4.2289421851465638</v>
      </c>
      <c r="L12" s="48">
        <v>14.801297648012978</v>
      </c>
      <c r="M12" s="35">
        <f t="shared" ref="M12:U12" si="8">M24</f>
        <v>-9</v>
      </c>
      <c r="N12" s="35">
        <f t="shared" si="8"/>
        <v>6</v>
      </c>
      <c r="O12" s="35">
        <f t="shared" si="8"/>
        <v>157</v>
      </c>
      <c r="P12" s="35">
        <f t="shared" si="8"/>
        <v>2</v>
      </c>
      <c r="Q12" s="35">
        <f t="shared" si="8"/>
        <v>4</v>
      </c>
      <c r="R12" s="35">
        <f t="shared" si="8"/>
        <v>15</v>
      </c>
      <c r="S12" s="35">
        <f t="shared" si="8"/>
        <v>213</v>
      </c>
      <c r="T12" s="35">
        <f t="shared" si="8"/>
        <v>4</v>
      </c>
      <c r="U12" s="35">
        <f t="shared" si="8"/>
        <v>11</v>
      </c>
      <c r="V12" s="48">
        <v>-19.030239833159545</v>
      </c>
    </row>
    <row r="13" spans="1:22" ht="15" customHeight="1" x14ac:dyDescent="0.15">
      <c r="A13" s="4" t="s">
        <v>25</v>
      </c>
      <c r="B13" s="37">
        <f t="shared" ref="B13:I13" si="9">B25+B26+B27</f>
        <v>-15</v>
      </c>
      <c r="C13" s="37">
        <f t="shared" si="9"/>
        <v>4</v>
      </c>
      <c r="D13" s="37">
        <f t="shared" si="9"/>
        <v>-233</v>
      </c>
      <c r="E13" s="37">
        <f t="shared" si="9"/>
        <v>-14</v>
      </c>
      <c r="F13" s="37">
        <f t="shared" si="9"/>
        <v>6</v>
      </c>
      <c r="G13" s="37">
        <f t="shared" si="9"/>
        <v>65</v>
      </c>
      <c r="H13" s="37">
        <f t="shared" si="9"/>
        <v>20</v>
      </c>
      <c r="I13" s="37">
        <f t="shared" si="9"/>
        <v>236</v>
      </c>
      <c r="J13" s="49">
        <f t="shared" si="3"/>
        <v>-12.639754625507074</v>
      </c>
      <c r="K13" s="49">
        <v>5.4170376966458891</v>
      </c>
      <c r="L13" s="49">
        <v>18.056792322152962</v>
      </c>
      <c r="M13" s="37">
        <f t="shared" ref="M13:U13" si="10">M25+M26+M27</f>
        <v>-1</v>
      </c>
      <c r="N13" s="37">
        <f t="shared" si="10"/>
        <v>30</v>
      </c>
      <c r="O13" s="37">
        <f t="shared" si="10"/>
        <v>345</v>
      </c>
      <c r="P13" s="37">
        <f t="shared" si="10"/>
        <v>11</v>
      </c>
      <c r="Q13" s="37">
        <f t="shared" si="10"/>
        <v>19</v>
      </c>
      <c r="R13" s="37">
        <f t="shared" si="10"/>
        <v>31</v>
      </c>
      <c r="S13" s="37">
        <f t="shared" si="10"/>
        <v>407</v>
      </c>
      <c r="T13" s="37">
        <f t="shared" si="10"/>
        <v>14</v>
      </c>
      <c r="U13" s="37">
        <f t="shared" si="10"/>
        <v>17</v>
      </c>
      <c r="V13" s="49">
        <v>-0.90283961610765218</v>
      </c>
    </row>
    <row r="14" spans="1:22" ht="15" customHeight="1" x14ac:dyDescent="0.15">
      <c r="A14" s="4" t="s">
        <v>24</v>
      </c>
      <c r="B14" s="37">
        <f t="shared" ref="B14:I14" si="11">B28+B29+B30+B31</f>
        <v>-8</v>
      </c>
      <c r="C14" s="37">
        <f t="shared" si="11"/>
        <v>21</v>
      </c>
      <c r="D14" s="37">
        <f t="shared" si="11"/>
        <v>-244</v>
      </c>
      <c r="E14" s="37">
        <f t="shared" si="11"/>
        <v>-12</v>
      </c>
      <c r="F14" s="37">
        <f t="shared" si="11"/>
        <v>16</v>
      </c>
      <c r="G14" s="37">
        <f t="shared" si="11"/>
        <v>184</v>
      </c>
      <c r="H14" s="37">
        <f t="shared" si="11"/>
        <v>28</v>
      </c>
      <c r="I14" s="37">
        <f t="shared" si="11"/>
        <v>423</v>
      </c>
      <c r="J14" s="49">
        <f t="shared" si="3"/>
        <v>-5.2267926824902453</v>
      </c>
      <c r="K14" s="49">
        <v>6.9690569099869926</v>
      </c>
      <c r="L14" s="49">
        <v>12.195849592477238</v>
      </c>
      <c r="M14" s="37">
        <f t="shared" ref="M14:U14" si="12">M28+M29+M30+M31</f>
        <v>4</v>
      </c>
      <c r="N14" s="37">
        <f t="shared" si="12"/>
        <v>60</v>
      </c>
      <c r="O14" s="37">
        <f t="shared" si="12"/>
        <v>856</v>
      </c>
      <c r="P14" s="37">
        <f t="shared" si="12"/>
        <v>29</v>
      </c>
      <c r="Q14" s="37">
        <f t="shared" si="12"/>
        <v>31</v>
      </c>
      <c r="R14" s="37">
        <f t="shared" si="12"/>
        <v>56</v>
      </c>
      <c r="S14" s="37">
        <f t="shared" si="12"/>
        <v>861</v>
      </c>
      <c r="T14" s="37">
        <f t="shared" si="12"/>
        <v>20</v>
      </c>
      <c r="U14" s="37">
        <f t="shared" si="12"/>
        <v>36</v>
      </c>
      <c r="V14" s="49">
        <v>1.7422642274967473</v>
      </c>
    </row>
    <row r="15" spans="1:22" ht="15" customHeight="1" x14ac:dyDescent="0.15">
      <c r="A15" s="4" t="s">
        <v>23</v>
      </c>
      <c r="B15" s="37">
        <f t="shared" ref="B15:I15" si="13">B32+B33+B34+B35</f>
        <v>-27</v>
      </c>
      <c r="C15" s="37">
        <f t="shared" si="13"/>
        <v>4</v>
      </c>
      <c r="D15" s="37">
        <f t="shared" si="13"/>
        <v>-245</v>
      </c>
      <c r="E15" s="37">
        <f t="shared" si="13"/>
        <v>-14</v>
      </c>
      <c r="F15" s="37">
        <f t="shared" si="13"/>
        <v>9</v>
      </c>
      <c r="G15" s="37">
        <f t="shared" si="13"/>
        <v>113</v>
      </c>
      <c r="H15" s="37">
        <f t="shared" si="13"/>
        <v>23</v>
      </c>
      <c r="I15" s="37">
        <f t="shared" si="13"/>
        <v>344</v>
      </c>
      <c r="J15" s="49">
        <f t="shared" si="3"/>
        <v>-8.0149319279754092</v>
      </c>
      <c r="K15" s="49">
        <v>5.1524562394127607</v>
      </c>
      <c r="L15" s="49">
        <v>13.16738816738817</v>
      </c>
      <c r="M15" s="37">
        <f t="shared" ref="M15:U15" si="14">M32+M33+M34+M35</f>
        <v>-13</v>
      </c>
      <c r="N15" s="37">
        <f t="shared" si="14"/>
        <v>40</v>
      </c>
      <c r="O15" s="37">
        <f t="shared" si="14"/>
        <v>672</v>
      </c>
      <c r="P15" s="37">
        <f t="shared" si="14"/>
        <v>25</v>
      </c>
      <c r="Q15" s="37">
        <f t="shared" si="14"/>
        <v>15</v>
      </c>
      <c r="R15" s="37">
        <f t="shared" si="14"/>
        <v>53</v>
      </c>
      <c r="S15" s="37">
        <f t="shared" si="14"/>
        <v>686</v>
      </c>
      <c r="T15" s="37">
        <f t="shared" si="14"/>
        <v>25</v>
      </c>
      <c r="U15" s="37">
        <f t="shared" si="14"/>
        <v>28</v>
      </c>
      <c r="V15" s="49">
        <v>-7.4424367902628745</v>
      </c>
    </row>
    <row r="16" spans="1:22" ht="15" customHeight="1" x14ac:dyDescent="0.15">
      <c r="A16" s="2" t="s">
        <v>22</v>
      </c>
      <c r="B16" s="36">
        <f t="shared" ref="B16:I16" si="15">B36+B37+B38</f>
        <v>-16</v>
      </c>
      <c r="C16" s="36">
        <f t="shared" si="15"/>
        <v>3</v>
      </c>
      <c r="D16" s="36">
        <f t="shared" si="15"/>
        <v>-148</v>
      </c>
      <c r="E16" s="36">
        <f t="shared" si="15"/>
        <v>-12</v>
      </c>
      <c r="F16" s="36">
        <f t="shared" si="15"/>
        <v>1</v>
      </c>
      <c r="G16" s="36">
        <f t="shared" si="15"/>
        <v>17</v>
      </c>
      <c r="H16" s="36">
        <f t="shared" si="15"/>
        <v>13</v>
      </c>
      <c r="I16" s="36">
        <f t="shared" si="15"/>
        <v>138</v>
      </c>
      <c r="J16" s="53">
        <f t="shared" si="3"/>
        <v>-27.672479150871876</v>
      </c>
      <c r="K16" s="53">
        <v>2.306039929239323</v>
      </c>
      <c r="L16" s="53">
        <v>29.978519080111198</v>
      </c>
      <c r="M16" s="36">
        <f t="shared" ref="M16:U16" si="16">M36+M37+M38</f>
        <v>-4</v>
      </c>
      <c r="N16" s="36">
        <f t="shared" si="16"/>
        <v>6</v>
      </c>
      <c r="O16" s="36">
        <f t="shared" si="16"/>
        <v>138</v>
      </c>
      <c r="P16" s="36">
        <f t="shared" si="16"/>
        <v>4</v>
      </c>
      <c r="Q16" s="36">
        <f t="shared" si="16"/>
        <v>2</v>
      </c>
      <c r="R16" s="36">
        <f t="shared" si="16"/>
        <v>10</v>
      </c>
      <c r="S16" s="36">
        <f t="shared" si="16"/>
        <v>165</v>
      </c>
      <c r="T16" s="36">
        <f t="shared" si="16"/>
        <v>6</v>
      </c>
      <c r="U16" s="36">
        <f t="shared" si="16"/>
        <v>4</v>
      </c>
      <c r="V16" s="53">
        <v>-9.224159716957292</v>
      </c>
    </row>
    <row r="17" spans="1:22" ht="15" customHeight="1" x14ac:dyDescent="0.15">
      <c r="A17" s="6" t="s">
        <v>21</v>
      </c>
      <c r="B17" s="35">
        <f t="shared" ref="B17:I17" si="17">B12+B13+B20</f>
        <v>-44</v>
      </c>
      <c r="C17" s="35">
        <f t="shared" si="17"/>
        <v>41</v>
      </c>
      <c r="D17" s="35">
        <f t="shared" si="17"/>
        <v>-977</v>
      </c>
      <c r="E17" s="35">
        <f t="shared" si="17"/>
        <v>-32</v>
      </c>
      <c r="F17" s="35">
        <f t="shared" si="17"/>
        <v>70</v>
      </c>
      <c r="G17" s="35">
        <f t="shared" si="17"/>
        <v>793</v>
      </c>
      <c r="H17" s="35">
        <f t="shared" si="17"/>
        <v>102</v>
      </c>
      <c r="I17" s="35">
        <f t="shared" si="17"/>
        <v>1473</v>
      </c>
      <c r="J17" s="48">
        <f t="shared" si="3"/>
        <v>-3.3465993908501437</v>
      </c>
      <c r="K17" s="48">
        <v>7.3206861674846939</v>
      </c>
      <c r="L17" s="48">
        <v>10.667285558334838</v>
      </c>
      <c r="M17" s="35">
        <f t="shared" ref="M17:U17" si="18">M12+M13+M20</f>
        <v>-12</v>
      </c>
      <c r="N17" s="35">
        <f t="shared" si="18"/>
        <v>148</v>
      </c>
      <c r="O17" s="35">
        <f t="shared" si="18"/>
        <v>2658</v>
      </c>
      <c r="P17" s="35">
        <f t="shared" si="18"/>
        <v>95</v>
      </c>
      <c r="Q17" s="35">
        <f t="shared" si="18"/>
        <v>53</v>
      </c>
      <c r="R17" s="35">
        <f t="shared" si="18"/>
        <v>160</v>
      </c>
      <c r="S17" s="35">
        <f t="shared" si="18"/>
        <v>2955</v>
      </c>
      <c r="T17" s="35">
        <f t="shared" si="18"/>
        <v>102</v>
      </c>
      <c r="U17" s="35">
        <f t="shared" si="18"/>
        <v>58</v>
      </c>
      <c r="V17" s="48">
        <v>-1.2549747715688007</v>
      </c>
    </row>
    <row r="18" spans="1:22" ht="15" customHeight="1" x14ac:dyDescent="0.15">
      <c r="A18" s="4" t="s">
        <v>20</v>
      </c>
      <c r="B18" s="37">
        <f t="shared" ref="B18:I18" si="19">B14+B22</f>
        <v>-25</v>
      </c>
      <c r="C18" s="37">
        <f t="shared" si="19"/>
        <v>20</v>
      </c>
      <c r="D18" s="37">
        <f t="shared" si="19"/>
        <v>-512</v>
      </c>
      <c r="E18" s="37">
        <f t="shared" si="19"/>
        <v>-32</v>
      </c>
      <c r="F18" s="37">
        <f t="shared" si="19"/>
        <v>25</v>
      </c>
      <c r="G18" s="37">
        <f t="shared" si="19"/>
        <v>346</v>
      </c>
      <c r="H18" s="37">
        <f t="shared" si="19"/>
        <v>57</v>
      </c>
      <c r="I18" s="37">
        <f t="shared" si="19"/>
        <v>789</v>
      </c>
      <c r="J18" s="49">
        <f t="shared" si="3"/>
        <v>-7.3777895687656718</v>
      </c>
      <c r="K18" s="49">
        <v>5.7638981005981824</v>
      </c>
      <c r="L18" s="49">
        <v>13.141687669363854</v>
      </c>
      <c r="M18" s="37">
        <f t="shared" ref="M18:U18" si="20">M14+M22</f>
        <v>7</v>
      </c>
      <c r="N18" s="37">
        <f t="shared" si="20"/>
        <v>100</v>
      </c>
      <c r="O18" s="37">
        <f t="shared" si="20"/>
        <v>1522</v>
      </c>
      <c r="P18" s="37">
        <f t="shared" si="20"/>
        <v>49</v>
      </c>
      <c r="Q18" s="37">
        <f t="shared" si="20"/>
        <v>51</v>
      </c>
      <c r="R18" s="37">
        <f t="shared" si="20"/>
        <v>93</v>
      </c>
      <c r="S18" s="37">
        <f t="shared" si="20"/>
        <v>1591</v>
      </c>
      <c r="T18" s="37">
        <f t="shared" si="20"/>
        <v>40</v>
      </c>
      <c r="U18" s="37">
        <f t="shared" si="20"/>
        <v>53</v>
      </c>
      <c r="V18" s="49">
        <v>1.6138914681674947</v>
      </c>
    </row>
    <row r="19" spans="1:22" ht="15" customHeight="1" x14ac:dyDescent="0.15">
      <c r="A19" s="2" t="s">
        <v>19</v>
      </c>
      <c r="B19" s="36">
        <f t="shared" ref="B19:I19" si="21">B15+B16+B21+B23</f>
        <v>-66</v>
      </c>
      <c r="C19" s="36">
        <f t="shared" si="21"/>
        <v>-46</v>
      </c>
      <c r="D19" s="36">
        <f t="shared" si="21"/>
        <v>-916</v>
      </c>
      <c r="E19" s="36">
        <f t="shared" si="21"/>
        <v>-55</v>
      </c>
      <c r="F19" s="36">
        <f t="shared" si="21"/>
        <v>64</v>
      </c>
      <c r="G19" s="36">
        <f t="shared" si="21"/>
        <v>828</v>
      </c>
      <c r="H19" s="36">
        <f t="shared" si="21"/>
        <v>119</v>
      </c>
      <c r="I19" s="36">
        <f t="shared" si="21"/>
        <v>1621</v>
      </c>
      <c r="J19" s="53">
        <f t="shared" si="3"/>
        <v>-5.5162161642307401</v>
      </c>
      <c r="K19" s="53">
        <v>6.4188697183775867</v>
      </c>
      <c r="L19" s="53">
        <v>11.935085882608327</v>
      </c>
      <c r="M19" s="36">
        <f t="shared" ref="M19:U19" si="22">M15+M16+M21+M23</f>
        <v>-11</v>
      </c>
      <c r="N19" s="36">
        <f t="shared" si="22"/>
        <v>191</v>
      </c>
      <c r="O19" s="36">
        <f t="shared" si="22"/>
        <v>3654</v>
      </c>
      <c r="P19" s="36">
        <f t="shared" si="22"/>
        <v>120</v>
      </c>
      <c r="Q19" s="36">
        <f t="shared" si="22"/>
        <v>71</v>
      </c>
      <c r="R19" s="36">
        <f t="shared" si="22"/>
        <v>202</v>
      </c>
      <c r="S19" s="36">
        <f t="shared" si="22"/>
        <v>3777</v>
      </c>
      <c r="T19" s="36">
        <f t="shared" si="22"/>
        <v>138</v>
      </c>
      <c r="U19" s="36">
        <f t="shared" si="22"/>
        <v>64</v>
      </c>
      <c r="V19" s="53">
        <v>-1.1032432328461468</v>
      </c>
    </row>
    <row r="20" spans="1:22" ht="15" customHeight="1" x14ac:dyDescent="0.15">
      <c r="A20" s="5" t="s">
        <v>18</v>
      </c>
      <c r="B20" s="40">
        <f>E20+M20</f>
        <v>-15</v>
      </c>
      <c r="C20" s="40">
        <v>50</v>
      </c>
      <c r="D20" s="40">
        <f>G20-I20+O20-S20</f>
        <v>-630</v>
      </c>
      <c r="E20" s="40">
        <f>F20-H20</f>
        <v>-13</v>
      </c>
      <c r="F20" s="40">
        <v>62</v>
      </c>
      <c r="G20" s="40">
        <v>694</v>
      </c>
      <c r="H20" s="40">
        <v>75</v>
      </c>
      <c r="I20" s="40">
        <v>1145</v>
      </c>
      <c r="J20" s="61">
        <f t="shared" si="3"/>
        <v>-1.6287874887151954</v>
      </c>
      <c r="K20" s="61">
        <v>7.7680634077186337</v>
      </c>
      <c r="L20" s="61">
        <v>9.3968508964338291</v>
      </c>
      <c r="M20" s="40">
        <f>N20-R20</f>
        <v>-2</v>
      </c>
      <c r="N20" s="40">
        <f>SUM(P20:Q20)</f>
        <v>112</v>
      </c>
      <c r="O20" s="41">
        <v>2156</v>
      </c>
      <c r="P20" s="41">
        <v>82</v>
      </c>
      <c r="Q20" s="41">
        <v>30</v>
      </c>
      <c r="R20" s="41">
        <f>SUM(T20:U20)</f>
        <v>114</v>
      </c>
      <c r="S20" s="41">
        <v>2335</v>
      </c>
      <c r="T20" s="41">
        <v>84</v>
      </c>
      <c r="U20" s="41">
        <v>30</v>
      </c>
      <c r="V20" s="52">
        <v>-0.25058269057156757</v>
      </c>
    </row>
    <row r="21" spans="1:22" ht="15" customHeight="1" x14ac:dyDescent="0.15">
      <c r="A21" s="3" t="s">
        <v>17</v>
      </c>
      <c r="B21" s="42">
        <f t="shared" ref="B21:B38" si="23">E21+M21</f>
        <v>-10</v>
      </c>
      <c r="C21" s="42">
        <v>-17</v>
      </c>
      <c r="D21" s="42">
        <f t="shared" ref="D21:D38" si="24">G21-I21+O21-S21</f>
        <v>-367</v>
      </c>
      <c r="E21" s="42">
        <f t="shared" ref="E21:E38" si="25">F21-H21</f>
        <v>-18</v>
      </c>
      <c r="F21" s="42">
        <v>48</v>
      </c>
      <c r="G21" s="42">
        <v>583</v>
      </c>
      <c r="H21" s="42">
        <v>66</v>
      </c>
      <c r="I21" s="42">
        <v>900</v>
      </c>
      <c r="J21" s="62">
        <f t="shared" si="3"/>
        <v>-2.82172859867031</v>
      </c>
      <c r="K21" s="62">
        <v>7.5246095964541571</v>
      </c>
      <c r="L21" s="62">
        <v>10.346338195124467</v>
      </c>
      <c r="M21" s="42">
        <f t="shared" ref="M21:M38" si="26">N21-R21</f>
        <v>8</v>
      </c>
      <c r="N21" s="42">
        <f>SUM(P21:Q21)</f>
        <v>116</v>
      </c>
      <c r="O21" s="42">
        <v>2257</v>
      </c>
      <c r="P21" s="42">
        <v>71</v>
      </c>
      <c r="Q21" s="42">
        <v>45</v>
      </c>
      <c r="R21" s="42">
        <f t="shared" ref="R21:R38" si="27">SUM(T21:U21)</f>
        <v>108</v>
      </c>
      <c r="S21" s="42">
        <v>2307</v>
      </c>
      <c r="T21" s="42">
        <v>82</v>
      </c>
      <c r="U21" s="42">
        <v>26</v>
      </c>
      <c r="V21" s="49">
        <v>1.2541015994090259</v>
      </c>
    </row>
    <row r="22" spans="1:22" ht="15" customHeight="1" x14ac:dyDescent="0.15">
      <c r="A22" s="3" t="s">
        <v>16</v>
      </c>
      <c r="B22" s="42">
        <f t="shared" si="23"/>
        <v>-17</v>
      </c>
      <c r="C22" s="42">
        <v>-1</v>
      </c>
      <c r="D22" s="42">
        <f t="shared" si="24"/>
        <v>-268</v>
      </c>
      <c r="E22" s="42">
        <f t="shared" si="25"/>
        <v>-20</v>
      </c>
      <c r="F22" s="42">
        <v>9</v>
      </c>
      <c r="G22" s="42">
        <v>162</v>
      </c>
      <c r="H22" s="42">
        <v>29</v>
      </c>
      <c r="I22" s="42">
        <v>366</v>
      </c>
      <c r="J22" s="62">
        <f t="shared" si="3"/>
        <v>-9.7968167055855275</v>
      </c>
      <c r="K22" s="62">
        <v>4.4085675175134877</v>
      </c>
      <c r="L22" s="62">
        <v>14.205384223099015</v>
      </c>
      <c r="M22" s="42">
        <f t="shared" si="26"/>
        <v>3</v>
      </c>
      <c r="N22" s="42">
        <f t="shared" ref="N22:N38" si="28">SUM(P22:Q22)</f>
        <v>40</v>
      </c>
      <c r="O22" s="42">
        <v>666</v>
      </c>
      <c r="P22" s="42">
        <v>20</v>
      </c>
      <c r="Q22" s="42">
        <v>20</v>
      </c>
      <c r="R22" s="42">
        <f t="shared" si="27"/>
        <v>37</v>
      </c>
      <c r="S22" s="42">
        <v>730</v>
      </c>
      <c r="T22" s="42">
        <v>20</v>
      </c>
      <c r="U22" s="42">
        <v>17</v>
      </c>
      <c r="V22" s="49">
        <v>1.4695225058378263</v>
      </c>
    </row>
    <row r="23" spans="1:22" ht="15" customHeight="1" x14ac:dyDescent="0.15">
      <c r="A23" s="1" t="s">
        <v>15</v>
      </c>
      <c r="B23" s="43">
        <f t="shared" si="23"/>
        <v>-13</v>
      </c>
      <c r="C23" s="43">
        <v>-36</v>
      </c>
      <c r="D23" s="43">
        <f t="shared" si="24"/>
        <v>-156</v>
      </c>
      <c r="E23" s="43">
        <f t="shared" si="25"/>
        <v>-11</v>
      </c>
      <c r="F23" s="43">
        <v>6</v>
      </c>
      <c r="G23" s="43">
        <v>115</v>
      </c>
      <c r="H23" s="43">
        <v>17</v>
      </c>
      <c r="I23" s="43">
        <v>239</v>
      </c>
      <c r="J23" s="63">
        <f t="shared" si="3"/>
        <v>-7.7950569825460594</v>
      </c>
      <c r="K23" s="63">
        <v>4.2518492632069425</v>
      </c>
      <c r="L23" s="63">
        <v>12.046906245753002</v>
      </c>
      <c r="M23" s="43">
        <f t="shared" si="26"/>
        <v>-2</v>
      </c>
      <c r="N23" s="43">
        <f t="shared" si="28"/>
        <v>29</v>
      </c>
      <c r="O23" s="43">
        <v>587</v>
      </c>
      <c r="P23" s="43">
        <v>20</v>
      </c>
      <c r="Q23" s="43">
        <v>9</v>
      </c>
      <c r="R23" s="43">
        <f t="shared" si="27"/>
        <v>31</v>
      </c>
      <c r="S23" s="47">
        <v>619</v>
      </c>
      <c r="T23" s="47">
        <v>25</v>
      </c>
      <c r="U23" s="47">
        <v>6</v>
      </c>
      <c r="V23" s="54">
        <v>-1.417283087735651</v>
      </c>
    </row>
    <row r="24" spans="1:22" ht="15" customHeight="1" x14ac:dyDescent="0.15">
      <c r="A24" s="7" t="s">
        <v>14</v>
      </c>
      <c r="B24" s="45">
        <f t="shared" si="23"/>
        <v>-14</v>
      </c>
      <c r="C24" s="45">
        <v>-13</v>
      </c>
      <c r="D24" s="45">
        <f t="shared" si="24"/>
        <v>-114</v>
      </c>
      <c r="E24" s="40">
        <f t="shared" si="25"/>
        <v>-5</v>
      </c>
      <c r="F24" s="45">
        <v>2</v>
      </c>
      <c r="G24" s="45">
        <v>34</v>
      </c>
      <c r="H24" s="45">
        <v>7</v>
      </c>
      <c r="I24" s="46">
        <v>92</v>
      </c>
      <c r="J24" s="73">
        <f t="shared" si="3"/>
        <v>-10.572355462866415</v>
      </c>
      <c r="K24" s="73">
        <v>4.2289421851465638</v>
      </c>
      <c r="L24" s="73">
        <v>14.801297648012978</v>
      </c>
      <c r="M24" s="40">
        <f t="shared" si="26"/>
        <v>-9</v>
      </c>
      <c r="N24" s="45">
        <f t="shared" si="28"/>
        <v>6</v>
      </c>
      <c r="O24" s="45">
        <v>157</v>
      </c>
      <c r="P24" s="45">
        <v>2</v>
      </c>
      <c r="Q24" s="45">
        <v>4</v>
      </c>
      <c r="R24" s="45">
        <f t="shared" si="27"/>
        <v>15</v>
      </c>
      <c r="S24" s="45">
        <v>213</v>
      </c>
      <c r="T24" s="45">
        <v>4</v>
      </c>
      <c r="U24" s="45">
        <v>11</v>
      </c>
      <c r="V24" s="51">
        <v>-19.030239833159545</v>
      </c>
    </row>
    <row r="25" spans="1:22" ht="15" customHeight="1" x14ac:dyDescent="0.15">
      <c r="A25" s="5" t="s">
        <v>13</v>
      </c>
      <c r="B25" s="40">
        <f t="shared" si="23"/>
        <v>1</v>
      </c>
      <c r="C25" s="40">
        <v>10</v>
      </c>
      <c r="D25" s="40">
        <f t="shared" si="24"/>
        <v>-44</v>
      </c>
      <c r="E25" s="40">
        <f t="shared" si="25"/>
        <v>-3</v>
      </c>
      <c r="F25" s="40">
        <v>0</v>
      </c>
      <c r="G25" s="40">
        <v>8</v>
      </c>
      <c r="H25" s="40">
        <v>3</v>
      </c>
      <c r="I25" s="40">
        <v>36</v>
      </c>
      <c r="J25" s="61">
        <f t="shared" si="3"/>
        <v>-23.115896136795438</v>
      </c>
      <c r="K25" s="61">
        <v>0</v>
      </c>
      <c r="L25" s="61">
        <v>23.115896136795438</v>
      </c>
      <c r="M25" s="40">
        <f t="shared" si="26"/>
        <v>4</v>
      </c>
      <c r="N25" s="40">
        <f t="shared" si="28"/>
        <v>7</v>
      </c>
      <c r="O25" s="40">
        <v>42</v>
      </c>
      <c r="P25" s="40">
        <v>5</v>
      </c>
      <c r="Q25" s="40">
        <v>2</v>
      </c>
      <c r="R25" s="40">
        <f t="shared" si="27"/>
        <v>3</v>
      </c>
      <c r="S25" s="41">
        <v>58</v>
      </c>
      <c r="T25" s="41">
        <v>1</v>
      </c>
      <c r="U25" s="41">
        <v>2</v>
      </c>
      <c r="V25" s="52">
        <v>30.821194849060593</v>
      </c>
    </row>
    <row r="26" spans="1:22" ht="15" customHeight="1" x14ac:dyDescent="0.15">
      <c r="A26" s="3" t="s">
        <v>12</v>
      </c>
      <c r="B26" s="42">
        <f t="shared" si="23"/>
        <v>-6</v>
      </c>
      <c r="C26" s="42">
        <v>-5</v>
      </c>
      <c r="D26" s="42">
        <f t="shared" si="24"/>
        <v>-80</v>
      </c>
      <c r="E26" s="42">
        <f t="shared" si="25"/>
        <v>-2</v>
      </c>
      <c r="F26" s="42">
        <v>2</v>
      </c>
      <c r="G26" s="42">
        <v>13</v>
      </c>
      <c r="H26" s="42">
        <v>4</v>
      </c>
      <c r="I26" s="42">
        <v>65</v>
      </c>
      <c r="J26" s="62">
        <f t="shared" si="3"/>
        <v>-6.92271218587008</v>
      </c>
      <c r="K26" s="62">
        <v>6.92271218587008</v>
      </c>
      <c r="L26" s="62">
        <v>13.84542437174016</v>
      </c>
      <c r="M26" s="42">
        <f t="shared" si="26"/>
        <v>-4</v>
      </c>
      <c r="N26" s="42">
        <f t="shared" si="28"/>
        <v>8</v>
      </c>
      <c r="O26" s="42">
        <v>94</v>
      </c>
      <c r="P26" s="42">
        <v>3</v>
      </c>
      <c r="Q26" s="42">
        <v>5</v>
      </c>
      <c r="R26" s="42">
        <f t="shared" si="27"/>
        <v>12</v>
      </c>
      <c r="S26" s="42">
        <v>122</v>
      </c>
      <c r="T26" s="42">
        <v>7</v>
      </c>
      <c r="U26" s="42">
        <v>5</v>
      </c>
      <c r="V26" s="49">
        <v>-13.845424371740162</v>
      </c>
    </row>
    <row r="27" spans="1:22" ht="15" customHeight="1" x14ac:dyDescent="0.15">
      <c r="A27" s="1" t="s">
        <v>11</v>
      </c>
      <c r="B27" s="43">
        <f t="shared" si="23"/>
        <v>-10</v>
      </c>
      <c r="C27" s="43">
        <v>-1</v>
      </c>
      <c r="D27" s="43">
        <f t="shared" si="24"/>
        <v>-109</v>
      </c>
      <c r="E27" s="43">
        <f t="shared" si="25"/>
        <v>-9</v>
      </c>
      <c r="F27" s="43">
        <v>4</v>
      </c>
      <c r="G27" s="43">
        <v>44</v>
      </c>
      <c r="H27" s="43">
        <v>13</v>
      </c>
      <c r="I27" s="43">
        <v>135</v>
      </c>
      <c r="J27" s="63">
        <f t="shared" si="3"/>
        <v>-13.063707945597709</v>
      </c>
      <c r="K27" s="63">
        <v>5.8060924202656485</v>
      </c>
      <c r="L27" s="63">
        <v>18.869800365863359</v>
      </c>
      <c r="M27" s="43">
        <f t="shared" si="26"/>
        <v>-1</v>
      </c>
      <c r="N27" s="43">
        <f t="shared" si="28"/>
        <v>15</v>
      </c>
      <c r="O27" s="47">
        <v>209</v>
      </c>
      <c r="P27" s="47">
        <v>3</v>
      </c>
      <c r="Q27" s="47">
        <v>12</v>
      </c>
      <c r="R27" s="47">
        <f t="shared" si="27"/>
        <v>16</v>
      </c>
      <c r="S27" s="47">
        <v>227</v>
      </c>
      <c r="T27" s="47">
        <v>6</v>
      </c>
      <c r="U27" s="47">
        <v>10</v>
      </c>
      <c r="V27" s="54">
        <v>-1.4515231050664106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8</v>
      </c>
      <c r="D28" s="40">
        <f t="shared" si="24"/>
        <v>-53</v>
      </c>
      <c r="E28" s="40">
        <f t="shared" si="25"/>
        <v>0</v>
      </c>
      <c r="F28" s="40">
        <v>2</v>
      </c>
      <c r="G28" s="40">
        <v>14</v>
      </c>
      <c r="H28" s="40">
        <v>2</v>
      </c>
      <c r="I28" s="40">
        <v>52</v>
      </c>
      <c r="J28" s="61">
        <f t="shared" si="3"/>
        <v>0</v>
      </c>
      <c r="K28" s="61">
        <v>7.5126067716373361</v>
      </c>
      <c r="L28" s="61">
        <v>7.5126067716373361</v>
      </c>
      <c r="M28" s="40">
        <f t="shared" si="26"/>
        <v>1</v>
      </c>
      <c r="N28" s="40">
        <f t="shared" si="28"/>
        <v>7</v>
      </c>
      <c r="O28" s="40">
        <v>83</v>
      </c>
      <c r="P28" s="40">
        <v>5</v>
      </c>
      <c r="Q28" s="40">
        <v>2</v>
      </c>
      <c r="R28" s="40">
        <f t="shared" si="27"/>
        <v>6</v>
      </c>
      <c r="S28" s="40">
        <v>98</v>
      </c>
      <c r="T28" s="40">
        <v>0</v>
      </c>
      <c r="U28" s="40">
        <v>6</v>
      </c>
      <c r="V28" s="48">
        <v>3.7563033858186685</v>
      </c>
    </row>
    <row r="29" spans="1:22" ht="15" customHeight="1" x14ac:dyDescent="0.15">
      <c r="A29" s="3" t="s">
        <v>9</v>
      </c>
      <c r="B29" s="42">
        <f t="shared" si="23"/>
        <v>7</v>
      </c>
      <c r="C29" s="42">
        <v>19</v>
      </c>
      <c r="D29" s="42">
        <f t="shared" si="24"/>
        <v>-25</v>
      </c>
      <c r="E29" s="42">
        <f t="shared" si="25"/>
        <v>-1</v>
      </c>
      <c r="F29" s="42">
        <v>7</v>
      </c>
      <c r="G29" s="42">
        <v>66</v>
      </c>
      <c r="H29" s="42">
        <v>8</v>
      </c>
      <c r="I29" s="42">
        <v>137</v>
      </c>
      <c r="J29" s="62">
        <f t="shared" si="3"/>
        <v>-1.4412066650872593</v>
      </c>
      <c r="K29" s="62">
        <v>10.088446655610836</v>
      </c>
      <c r="L29" s="62">
        <v>11.529653320698095</v>
      </c>
      <c r="M29" s="42">
        <f t="shared" si="26"/>
        <v>8</v>
      </c>
      <c r="N29" s="42">
        <f t="shared" si="28"/>
        <v>33</v>
      </c>
      <c r="O29" s="42">
        <v>321</v>
      </c>
      <c r="P29" s="42">
        <v>15</v>
      </c>
      <c r="Q29" s="42">
        <v>18</v>
      </c>
      <c r="R29" s="42">
        <f t="shared" si="27"/>
        <v>25</v>
      </c>
      <c r="S29" s="42">
        <v>275</v>
      </c>
      <c r="T29" s="42">
        <v>9</v>
      </c>
      <c r="U29" s="42">
        <v>16</v>
      </c>
      <c r="V29" s="49">
        <v>11.529653320698102</v>
      </c>
    </row>
    <row r="30" spans="1:22" ht="15" customHeight="1" x14ac:dyDescent="0.15">
      <c r="A30" s="3" t="s">
        <v>8</v>
      </c>
      <c r="B30" s="42">
        <f t="shared" si="23"/>
        <v>-10</v>
      </c>
      <c r="C30" s="42">
        <v>-14</v>
      </c>
      <c r="D30" s="42">
        <f t="shared" si="24"/>
        <v>-76</v>
      </c>
      <c r="E30" s="42">
        <f t="shared" si="25"/>
        <v>-7</v>
      </c>
      <c r="F30" s="42">
        <v>4</v>
      </c>
      <c r="G30" s="42">
        <v>61</v>
      </c>
      <c r="H30" s="42">
        <v>11</v>
      </c>
      <c r="I30" s="42">
        <v>139</v>
      </c>
      <c r="J30" s="62">
        <f t="shared" si="3"/>
        <v>-9.6670450245932642</v>
      </c>
      <c r="K30" s="62">
        <v>5.5240257283390077</v>
      </c>
      <c r="L30" s="62">
        <v>15.191070752932271</v>
      </c>
      <c r="M30" s="42">
        <f t="shared" si="26"/>
        <v>-3</v>
      </c>
      <c r="N30" s="42">
        <f t="shared" si="28"/>
        <v>10</v>
      </c>
      <c r="O30" s="42">
        <v>288</v>
      </c>
      <c r="P30" s="42">
        <v>8</v>
      </c>
      <c r="Q30" s="42">
        <v>2</v>
      </c>
      <c r="R30" s="42">
        <f t="shared" si="27"/>
        <v>13</v>
      </c>
      <c r="S30" s="42">
        <v>286</v>
      </c>
      <c r="T30" s="42">
        <v>7</v>
      </c>
      <c r="U30" s="42">
        <v>6</v>
      </c>
      <c r="V30" s="49">
        <v>-4.1430192962542609</v>
      </c>
    </row>
    <row r="31" spans="1:22" ht="15" customHeight="1" x14ac:dyDescent="0.15">
      <c r="A31" s="1" t="s">
        <v>7</v>
      </c>
      <c r="B31" s="43">
        <f t="shared" si="23"/>
        <v>-6</v>
      </c>
      <c r="C31" s="43">
        <v>8</v>
      </c>
      <c r="D31" s="43">
        <f t="shared" si="24"/>
        <v>-90</v>
      </c>
      <c r="E31" s="43">
        <f t="shared" si="25"/>
        <v>-4</v>
      </c>
      <c r="F31" s="43">
        <v>3</v>
      </c>
      <c r="G31" s="43">
        <v>43</v>
      </c>
      <c r="H31" s="43">
        <v>7</v>
      </c>
      <c r="I31" s="43">
        <v>95</v>
      </c>
      <c r="J31" s="63">
        <f t="shared" si="3"/>
        <v>-6.5394607184448637</v>
      </c>
      <c r="K31" s="63">
        <v>4.9045955388336475</v>
      </c>
      <c r="L31" s="63">
        <v>11.444056257278511</v>
      </c>
      <c r="M31" s="43">
        <f t="shared" si="26"/>
        <v>-2</v>
      </c>
      <c r="N31" s="43">
        <f t="shared" si="28"/>
        <v>10</v>
      </c>
      <c r="O31" s="43">
        <v>164</v>
      </c>
      <c r="P31" s="43">
        <v>1</v>
      </c>
      <c r="Q31" s="43">
        <v>9</v>
      </c>
      <c r="R31" s="43">
        <f t="shared" si="27"/>
        <v>12</v>
      </c>
      <c r="S31" s="43">
        <v>202</v>
      </c>
      <c r="T31" s="43">
        <v>4</v>
      </c>
      <c r="U31" s="43">
        <v>8</v>
      </c>
      <c r="V31" s="53">
        <v>-3.2697303592224358</v>
      </c>
    </row>
    <row r="32" spans="1:22" ht="15" customHeight="1" x14ac:dyDescent="0.15">
      <c r="A32" s="5" t="s">
        <v>6</v>
      </c>
      <c r="B32" s="40">
        <f t="shared" si="23"/>
        <v>4</v>
      </c>
      <c r="C32" s="40">
        <v>3</v>
      </c>
      <c r="D32" s="40">
        <f t="shared" si="24"/>
        <v>-9</v>
      </c>
      <c r="E32" s="40">
        <f t="shared" si="25"/>
        <v>0</v>
      </c>
      <c r="F32" s="40">
        <v>0</v>
      </c>
      <c r="G32" s="40">
        <v>16</v>
      </c>
      <c r="H32" s="40">
        <v>0</v>
      </c>
      <c r="I32" s="40">
        <v>16</v>
      </c>
      <c r="J32" s="61">
        <f t="shared" si="3"/>
        <v>0</v>
      </c>
      <c r="K32" s="61">
        <v>0</v>
      </c>
      <c r="L32" s="61">
        <v>0</v>
      </c>
      <c r="M32" s="40">
        <f t="shared" si="26"/>
        <v>4</v>
      </c>
      <c r="N32" s="40">
        <f t="shared" si="28"/>
        <v>7</v>
      </c>
      <c r="O32" s="41">
        <v>111</v>
      </c>
      <c r="P32" s="41">
        <v>3</v>
      </c>
      <c r="Q32" s="41">
        <v>4</v>
      </c>
      <c r="R32" s="41">
        <f t="shared" si="27"/>
        <v>3</v>
      </c>
      <c r="S32" s="41">
        <v>120</v>
      </c>
      <c r="T32" s="41">
        <v>1</v>
      </c>
      <c r="U32" s="41">
        <v>2</v>
      </c>
      <c r="V32" s="52">
        <v>25.763190400564675</v>
      </c>
    </row>
    <row r="33" spans="1:22" ht="15" customHeight="1" x14ac:dyDescent="0.15">
      <c r="A33" s="3" t="s">
        <v>5</v>
      </c>
      <c r="B33" s="42">
        <f t="shared" si="23"/>
        <v>-6</v>
      </c>
      <c r="C33" s="42">
        <v>0</v>
      </c>
      <c r="D33" s="42">
        <f t="shared" si="24"/>
        <v>-105</v>
      </c>
      <c r="E33" s="42">
        <f>F33-H33</f>
        <v>-10</v>
      </c>
      <c r="F33" s="42">
        <v>5</v>
      </c>
      <c r="G33" s="42">
        <v>47</v>
      </c>
      <c r="H33" s="42">
        <v>15</v>
      </c>
      <c r="I33" s="42">
        <v>157</v>
      </c>
      <c r="J33" s="62">
        <f t="shared" si="3"/>
        <v>-14.817521211383102</v>
      </c>
      <c r="K33" s="62">
        <v>7.4087606056915511</v>
      </c>
      <c r="L33" s="62">
        <v>22.226281817074653</v>
      </c>
      <c r="M33" s="42">
        <f>N33-R33</f>
        <v>4</v>
      </c>
      <c r="N33" s="42">
        <f t="shared" si="28"/>
        <v>15</v>
      </c>
      <c r="O33" s="42">
        <v>251</v>
      </c>
      <c r="P33" s="42">
        <v>9</v>
      </c>
      <c r="Q33" s="42">
        <v>6</v>
      </c>
      <c r="R33" s="42">
        <f t="shared" si="27"/>
        <v>11</v>
      </c>
      <c r="S33" s="42">
        <v>246</v>
      </c>
      <c r="T33" s="42">
        <v>4</v>
      </c>
      <c r="U33" s="42">
        <v>7</v>
      </c>
      <c r="V33" s="49">
        <v>5.9270084845532409</v>
      </c>
    </row>
    <row r="34" spans="1:22" ht="15" customHeight="1" x14ac:dyDescent="0.15">
      <c r="A34" s="3" t="s">
        <v>4</v>
      </c>
      <c r="B34" s="42">
        <f t="shared" si="23"/>
        <v>-16</v>
      </c>
      <c r="C34" s="42">
        <v>0</v>
      </c>
      <c r="D34" s="42">
        <f t="shared" si="24"/>
        <v>-81</v>
      </c>
      <c r="E34" s="42">
        <f t="shared" si="25"/>
        <v>-2</v>
      </c>
      <c r="F34" s="42">
        <v>1</v>
      </c>
      <c r="G34" s="42">
        <v>21</v>
      </c>
      <c r="H34" s="42">
        <v>3</v>
      </c>
      <c r="I34" s="42">
        <v>83</v>
      </c>
      <c r="J34" s="62">
        <f t="shared" si="3"/>
        <v>-4.4186187276799229</v>
      </c>
      <c r="K34" s="62">
        <v>2.209309363839961</v>
      </c>
      <c r="L34" s="62">
        <v>6.6279280915198839</v>
      </c>
      <c r="M34" s="42">
        <f t="shared" si="26"/>
        <v>-14</v>
      </c>
      <c r="N34" s="42">
        <f t="shared" si="28"/>
        <v>6</v>
      </c>
      <c r="O34" s="42">
        <v>134</v>
      </c>
      <c r="P34" s="42">
        <v>3</v>
      </c>
      <c r="Q34" s="42">
        <v>3</v>
      </c>
      <c r="R34" s="42">
        <f t="shared" si="27"/>
        <v>20</v>
      </c>
      <c r="S34" s="42">
        <v>153</v>
      </c>
      <c r="T34" s="42">
        <v>10</v>
      </c>
      <c r="U34" s="42">
        <v>10</v>
      </c>
      <c r="V34" s="49">
        <v>-30.930331093759456</v>
      </c>
    </row>
    <row r="35" spans="1:22" ht="15" customHeight="1" x14ac:dyDescent="0.15">
      <c r="A35" s="1" t="s">
        <v>3</v>
      </c>
      <c r="B35" s="43">
        <f t="shared" si="23"/>
        <v>-9</v>
      </c>
      <c r="C35" s="43">
        <v>1</v>
      </c>
      <c r="D35" s="43">
        <f t="shared" si="24"/>
        <v>-50</v>
      </c>
      <c r="E35" s="43">
        <f t="shared" si="25"/>
        <v>-2</v>
      </c>
      <c r="F35" s="43">
        <v>3</v>
      </c>
      <c r="G35" s="43">
        <v>29</v>
      </c>
      <c r="H35" s="43">
        <v>5</v>
      </c>
      <c r="I35" s="43">
        <v>88</v>
      </c>
      <c r="J35" s="63">
        <f t="shared" si="3"/>
        <v>-4.3105993504576308</v>
      </c>
      <c r="K35" s="63">
        <v>6.4658990256864488</v>
      </c>
      <c r="L35" s="63">
        <v>10.77649837614408</v>
      </c>
      <c r="M35" s="43">
        <f t="shared" si="26"/>
        <v>-7</v>
      </c>
      <c r="N35" s="43">
        <f t="shared" si="28"/>
        <v>12</v>
      </c>
      <c r="O35" s="47">
        <v>176</v>
      </c>
      <c r="P35" s="47">
        <v>10</v>
      </c>
      <c r="Q35" s="47">
        <v>2</v>
      </c>
      <c r="R35" s="47">
        <f t="shared" si="27"/>
        <v>19</v>
      </c>
      <c r="S35" s="47">
        <v>167</v>
      </c>
      <c r="T35" s="47">
        <v>10</v>
      </c>
      <c r="U35" s="47">
        <v>9</v>
      </c>
      <c r="V35" s="54">
        <v>-15.087097726601705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-1</v>
      </c>
      <c r="D36" s="40">
        <f t="shared" si="24"/>
        <v>-68</v>
      </c>
      <c r="E36" s="40">
        <f t="shared" si="25"/>
        <v>-7</v>
      </c>
      <c r="F36" s="40">
        <v>0</v>
      </c>
      <c r="G36" s="40">
        <v>8</v>
      </c>
      <c r="H36" s="40">
        <v>7</v>
      </c>
      <c r="I36" s="40">
        <v>73</v>
      </c>
      <c r="J36" s="61">
        <f t="shared" si="3"/>
        <v>-38.225613405146625</v>
      </c>
      <c r="K36" s="61">
        <v>0</v>
      </c>
      <c r="L36" s="61">
        <v>38.225613405146625</v>
      </c>
      <c r="M36" s="40">
        <f t="shared" si="26"/>
        <v>3</v>
      </c>
      <c r="N36" s="40">
        <f t="shared" si="28"/>
        <v>4</v>
      </c>
      <c r="O36" s="40">
        <v>47</v>
      </c>
      <c r="P36" s="40">
        <v>3</v>
      </c>
      <c r="Q36" s="40">
        <v>1</v>
      </c>
      <c r="R36" s="40">
        <f t="shared" si="27"/>
        <v>1</v>
      </c>
      <c r="S36" s="40">
        <v>50</v>
      </c>
      <c r="T36" s="40">
        <v>1</v>
      </c>
      <c r="U36" s="40">
        <v>0</v>
      </c>
      <c r="V36" s="48">
        <v>16.382405745062837</v>
      </c>
    </row>
    <row r="37" spans="1:22" ht="15" customHeight="1" x14ac:dyDescent="0.15">
      <c r="A37" s="3" t="s">
        <v>1</v>
      </c>
      <c r="B37" s="42">
        <f t="shared" si="23"/>
        <v>-6</v>
      </c>
      <c r="C37" s="42">
        <v>2</v>
      </c>
      <c r="D37" s="42">
        <f t="shared" si="24"/>
        <v>-42</v>
      </c>
      <c r="E37" s="42">
        <f t="shared" si="25"/>
        <v>-2</v>
      </c>
      <c r="F37" s="42">
        <v>1</v>
      </c>
      <c r="G37" s="42">
        <v>5</v>
      </c>
      <c r="H37" s="42">
        <v>3</v>
      </c>
      <c r="I37" s="42">
        <v>39</v>
      </c>
      <c r="J37" s="62">
        <f t="shared" si="3"/>
        <v>-15.400843881856542</v>
      </c>
      <c r="K37" s="62">
        <v>7.7004219409282699</v>
      </c>
      <c r="L37" s="62">
        <v>23.101265822784811</v>
      </c>
      <c r="M37" s="42">
        <f t="shared" si="26"/>
        <v>-4</v>
      </c>
      <c r="N37" s="42">
        <f t="shared" si="28"/>
        <v>2</v>
      </c>
      <c r="O37" s="42">
        <v>50</v>
      </c>
      <c r="P37" s="42">
        <v>1</v>
      </c>
      <c r="Q37" s="42">
        <v>1</v>
      </c>
      <c r="R37" s="42">
        <f t="shared" si="27"/>
        <v>6</v>
      </c>
      <c r="S37" s="42">
        <v>58</v>
      </c>
      <c r="T37" s="42">
        <v>3</v>
      </c>
      <c r="U37" s="42">
        <v>3</v>
      </c>
      <c r="V37" s="49">
        <v>-30.801687763713083</v>
      </c>
    </row>
    <row r="38" spans="1:22" ht="15" customHeight="1" x14ac:dyDescent="0.15">
      <c r="A38" s="1" t="s">
        <v>0</v>
      </c>
      <c r="B38" s="43">
        <f t="shared" si="23"/>
        <v>-6</v>
      </c>
      <c r="C38" s="43">
        <v>2</v>
      </c>
      <c r="D38" s="43">
        <f t="shared" si="24"/>
        <v>-38</v>
      </c>
      <c r="E38" s="43">
        <f t="shared" si="25"/>
        <v>-3</v>
      </c>
      <c r="F38" s="43">
        <v>0</v>
      </c>
      <c r="G38" s="43">
        <v>4</v>
      </c>
      <c r="H38" s="43">
        <v>3</v>
      </c>
      <c r="I38" s="43">
        <v>26</v>
      </c>
      <c r="J38" s="63">
        <f t="shared" si="3"/>
        <v>-24.86376021798365</v>
      </c>
      <c r="K38" s="63">
        <v>0</v>
      </c>
      <c r="L38" s="63">
        <v>24.86376021798365</v>
      </c>
      <c r="M38" s="43">
        <f t="shared" si="26"/>
        <v>-3</v>
      </c>
      <c r="N38" s="43">
        <f t="shared" si="28"/>
        <v>0</v>
      </c>
      <c r="O38" s="43">
        <v>41</v>
      </c>
      <c r="P38" s="43">
        <v>0</v>
      </c>
      <c r="Q38" s="43">
        <v>0</v>
      </c>
      <c r="R38" s="43">
        <f t="shared" si="27"/>
        <v>3</v>
      </c>
      <c r="S38" s="43">
        <v>57</v>
      </c>
      <c r="T38" s="43">
        <v>2</v>
      </c>
      <c r="U38" s="43">
        <v>1</v>
      </c>
      <c r="V38" s="53">
        <v>-24.86376021798365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2019-07-17T07:03:23Z</dcterms:modified>
</cp:coreProperties>
</file>