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585" windowHeight="4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P63" i="12" l="1"/>
  <c r="AU63" i="12"/>
  <c r="AP23" i="12"/>
  <c r="AA23"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C37" i="10"/>
  <c r="BE36" i="10"/>
  <c r="BE35" i="10"/>
  <c r="C34" i="10"/>
  <c r="C35" i="10" l="1"/>
  <c r="C36" i="10" s="1"/>
  <c r="AM34" i="10"/>
  <c r="AM35" i="10" s="1"/>
  <c r="AM36" i="10" s="1"/>
  <c r="U34" i="10"/>
  <c r="U35" i="10" s="1"/>
  <c r="U36" i="10" s="1"/>
  <c r="U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 r="CO37" i="10" s="1"/>
  <c r="CO38" i="10" s="1"/>
  <c r="CO39" i="10" s="1"/>
  <c r="CO40" i="10" s="1"/>
</calcChain>
</file>

<file path=xl/sharedStrings.xml><?xml version="1.0" encoding="utf-8"?>
<sst xmlns="http://schemas.openxmlformats.org/spreadsheetml/2006/main" count="1116" uniqueCount="633">
  <si>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</si>
  <si>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</si>
  <si>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</si>
  <si>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</si>
  <si>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</si>
  <si>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</si>
  <si>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</si>
  <si>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</si>
  <si>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</si>
  <si>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</si>
  <si>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</si>
  <si>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</si>
  <si>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</si>
  <si>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</si>
  <si>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</si>
  <si>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</si>
  <si>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</si>
  <si>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</si>
  <si>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</si>
  <si>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</si>
  <si>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</si>
  <si>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</si>
  <si>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</si>
  <si>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</si>
  <si>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</si>
  <si>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</si>
  <si>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</si>
  <si>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</si>
  <si>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</si>
  <si>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</si>
  <si>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</si>
  <si>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</si>
  <si>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</si>
  <si>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</si>
  <si>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</si>
  <si>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</si>
  <si>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</si>
  <si>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</si>
  <si>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</si>
  <si>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</si>
  <si>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</si>
  <si>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</si>
  <si>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</si>
  <si>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</si>
  <si>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</si>
  <si>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</si>
  <si>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</si>
  <si>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</si>
  <si>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</si>
  <si>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</si>
  <si>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</si>
  <si>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</si>
  <si>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</si>
  <si>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</si>
  <si>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</si>
  <si>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</si>
  <si>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</si>
  <si>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</si>
  <si>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</si>
  <si>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</si>
  <si>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</si>
  <si>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</si>
  <si>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</si>
  <si>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</si>
  <si>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</si>
  <si>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</si>
  <si>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</si>
  <si>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</si>
  <si>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</si>
  <si>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</si>
  <si>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</si>
  <si>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</si>
  <si>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</si>
  <si>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</si>
  <si>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</si>
  <si>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</si>
  <si>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</si>
  <si>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</si>
  <si>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</si>
  <si>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</si>
  <si>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</si>
  <si>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</si>
  <si>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</si>
  <si>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</si>
  <si>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</si>
  <si>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</si>
  <si>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</si>
  <si>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</si>
  <si>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</si>
  <si>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</si>
  <si>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</si>
  <si>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</si>
  <si>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</si>
  <si>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</si>
  <si>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</si>
  <si>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</si>
  <si>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</si>
  <si>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</si>
  <si>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</si>
  <si>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</si>
  <si>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</si>
  <si>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</si>
  <si>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</si>
  <si>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</si>
  <si>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</si>
  <si>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</si>
  <si>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</si>
  <si>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</si>
  <si>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</si>
  <si>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</si>
  <si>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</si>
  <si>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</si>
  <si>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</si>
  <si>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</si>
  <si>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</si>
  <si>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</si>
  <si>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</si>
  <si>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</si>
  <si>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</si>
  <si>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</si>
  <si>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</si>
  <si>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</si>
  <si>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</si>
  <si>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</si>
  <si>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</si>
  <si>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</si>
  <si>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</si>
  <si>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</si>
  <si>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</si>
  <si>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</si>
  <si>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</si>
  <si>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</si>
  <si>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</si>
  <si>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</si>
  <si>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</si>
  <si>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</si>
  <si>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</si>
  <si>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</si>
  <si>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</si>
  <si>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</si>
  <si>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</si>
  <si>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</si>
  <si>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</si>
  <si>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</si>
  <si>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</si>
  <si>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</si>
  <si>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</si>
  <si>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</si>
  <si>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</si>
  <si>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</si>
  <si>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</si>
  <si>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</si>
  <si>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</si>
  <si>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</si>
  <si>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</si>
  <si>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</si>
  <si>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</si>
  <si>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</si>
  <si>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</si>
  <si>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</si>
  <si>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</si>
  <si>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</si>
  <si>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</si>
  <si>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</si>
  <si>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</si>
  <si>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</si>
  <si>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</si>
  <si>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</si>
  <si>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</si>
  <si>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</si>
  <si>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</si>
  <si>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</si>
  <si>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</si>
  <si>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</si>
  <si>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</si>
  <si>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</si>
  <si>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</si>
  <si>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</si>
  <si>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</si>
  <si>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</si>
  <si>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</si>
  <si>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</si>
  <si>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</si>
  <si>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</si>
  <si>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</si>
  <si>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</si>
  <si>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</si>
  <si>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</si>
  <si>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</si>
  <si>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</si>
  <si>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</si>
  <si>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</si>
  <si>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</si>
  <si>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</si>
  <si>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</si>
  <si>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</si>
  <si>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</si>
  <si>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</si>
  <si>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</si>
  <si>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</si>
  <si>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</si>
  <si>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</si>
  <si>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</si>
  <si>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</si>
  <si>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</si>
  <si>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</si>
  <si>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</si>
  <si>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</si>
  <si>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</si>
  <si>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</si>
  <si>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</si>
  <si>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</si>
  <si>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</si>
  <si>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</si>
  <si>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</si>
  <si>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</si>
  <si>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</si>
  <si>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鳥取県米子市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</si>
  <si>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</si>
  <si>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</si>
  <si>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</si>
  <si>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</si>
  <si>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</si>
  <si>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</si>
  <si>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</si>
  <si>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</si>
  <si>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</si>
  <si>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</si>
  <si>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</si>
  <si>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</si>
  <si>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</si>
  <si>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</si>
  <si>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</si>
  <si>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</si>
  <si>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</si>
  <si>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</si>
  <si>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</si>
  <si>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</si>
  <si>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</si>
  <si>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</si>
  <si>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</si>
  <si>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</si>
  <si>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</si>
  <si>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</si>
  <si>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</si>
  <si>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</si>
  <si>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</si>
  <si>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</si>
  <si>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</si>
  <si>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</si>
  <si>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</si>
  <si>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</si>
  <si>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</si>
  <si>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</si>
  <si>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</si>
  <si>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</si>
  <si>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</si>
  <si>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</si>
  <si>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</si>
  <si>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</si>
  <si>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</si>
  <si>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</si>
  <si>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</si>
  <si>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</si>
  <si>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</si>
  <si>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</si>
  <si>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</si>
  <si>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</si>
  <si>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</si>
  <si>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</si>
  <si>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</si>
  <si>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</si>
  <si>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</si>
  <si>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</si>
  <si>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</si>
  <si>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</si>
  <si>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</si>
  <si>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</si>
  <si>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</si>
  <si>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</si>
  <si>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</si>
  <si>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</si>
  <si>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</si>
  <si>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</si>
  <si>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</si>
  <si>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</si>
  <si>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</si>
  <si>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</si>
  <si>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</si>
  <si>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</si>
  <si>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</si>
  <si>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</si>
  <si>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</si>
  <si>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</si>
  <si>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</si>
  <si>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</si>
  <si>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</si>
  <si>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</si>
  <si>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</si>
  <si>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</si>
  <si>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</si>
  <si>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</si>
  <si>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</si>
  <si>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</si>
  <si>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</si>
  <si>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</si>
  <si>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</si>
  <si>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</si>
  <si>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</si>
  <si>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</si>
  <si>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</si>
  <si>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</si>
  <si>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</si>
  <si>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</si>
  <si>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</si>
  <si>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</si>
  <si>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</si>
  <si>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</si>
  <si>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</si>
  <si>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</si>
  <si>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</si>
  <si>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</si>
  <si>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</si>
  <si>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</si>
  <si>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</si>
  <si>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</si>
  <si>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</si>
  <si>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</si>
  <si>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</si>
  <si>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</si>
  <si>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</si>
  <si>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</si>
  <si>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</si>
  <si>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</si>
  <si>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</si>
  <si>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</si>
  <si>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</si>
  <si>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</si>
  <si>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</si>
  <si>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</si>
  <si>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</si>
  <si>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</si>
  <si>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</si>
  <si>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</si>
  <si>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</si>
  <si>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</si>
  <si>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</si>
  <si>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</si>
  <si>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</si>
  <si>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</si>
  <si>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</si>
  <si>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</si>
  <si>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</si>
  <si>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</si>
  <si>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</si>
  <si>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</si>
  <si>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</si>
  <si>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</si>
  <si>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</si>
  <si>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</si>
  <si>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</si>
  <si>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</si>
  <si>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</si>
  <si>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</si>
  <si>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</si>
  <si>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</si>
  <si>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</si>
  <si>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</si>
  <si>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</si>
  <si>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</si>
  <si>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</si>
  <si>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鳥取県米子市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</si>
  <si>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</si>
  <si>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</si>
  <si>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</si>
  <si>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</si>
  <si>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</si>
  <si>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</si>
  <si>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</si>
  <si>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</si>
  <si>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</si>
  <si>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</si>
  <si>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</si>
  <si>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</si>
  <si>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</si>
  <si>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</si>
  <si>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</si>
  <si>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</si>
  <si>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</si>
  <si>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</si>
  <si>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</si>
  <si>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</si>
  <si>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</si>
  <si>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</si>
  <si>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</si>
  <si>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</si>
  <si>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</si>
  <si>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</si>
  <si>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</si>
  <si>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</si>
  <si>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</si>
  <si>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</si>
  <si>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</si>
  <si>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</si>
  <si>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</si>
  <si>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</si>
  <si>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</si>
  <si>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</si>
  <si>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</si>
  <si>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</si>
  <si>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</si>
  <si>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</si>
  <si>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</si>
  <si>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</si>
  <si>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</si>
  <si>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</si>
  <si>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米子インター周辺工業用地整備事業特別会計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</si>
  <si>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</si>
  <si>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</si>
  <si>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</si>
  <si>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</si>
  <si>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</si>
  <si>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</si>
  <si>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</si>
  <si>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</si>
  <si>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</si>
  <si>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</si>
  <si>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</si>
  <si>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</si>
  <si>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</si>
  <si>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</si>
  <si>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</si>
  <si>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</si>
  <si>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</si>
  <si>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</si>
  <si>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</si>
  <si>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</si>
  <si>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</si>
  <si>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</si>
  <si>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</si>
  <si>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</si>
  <si>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</si>
  <si>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</si>
  <si>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</si>
  <si>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</si>
  <si>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</si>
  <si>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</si>
  <si>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</si>
  <si>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</si>
  <si>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</si>
  <si>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</si>
  <si>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</si>
  <si>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</si>
  <si>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</si>
  <si>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</si>
  <si>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</si>
  <si>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</si>
  <si>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</si>
  <si>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</si>
  <si>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</si>
  <si>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</si>
  <si>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</si>
  <si>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</si>
  <si>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</si>
  <si>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</si>
  <si>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</si>
  <si>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</si>
  <si>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</si>
  <si>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</si>
  <si>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</si>
  <si>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</si>
  <si>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</si>
  <si>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</si>
  <si>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</si>
  <si>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</si>
  <si>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</si>
  <si>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</si>
  <si>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</si>
  <si>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</si>
  <si>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</si>
  <si>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</si>
  <si>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</si>
  <si>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</si>
  <si>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</si>
  <si>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</si>
  <si>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</si>
  <si>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</si>
  <si>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</si>
  <si>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</si>
  <si>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</si>
  <si>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</si>
  <si>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</si>
  <si>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</si>
  <si>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</si>
  <si>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</si>
  <si>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</si>
  <si>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</si>
  <si>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</si>
  <si>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</si>
  <si>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</si>
  <si>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</si>
  <si>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</si>
  <si>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</si>
  <si>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</si>
  <si>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</si>
  <si>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</si>
  <si>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</si>
  <si>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</si>
  <si>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</si>
  <si>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</si>
  <si>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</si>
  <si>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</si>
  <si>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</si>
  <si>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</si>
  <si>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</si>
  <si>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</si>
  <si>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</si>
  <si>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</si>
  <si>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</si>
  <si>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</si>
  <si>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</si>
  <si>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</si>
  <si>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</si>
  <si>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</si>
  <si>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</si>
  <si>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</si>
  <si>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</si>
  <si>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</si>
  <si>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</si>
  <si>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</si>
  <si>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</si>
  <si>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</si>
  <si>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</si>
  <si>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</si>
  <si>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</si>
  <si>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</si>
  <si>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</si>
  <si>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</si>
  <si>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</si>
  <si>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</si>
  <si>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</si>
  <si>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</si>
  <si>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</si>
  <si>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</si>
  <si>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</si>
  <si>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</si>
  <si>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</si>
  <si>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</si>
  <si>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</si>
  <si>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</si>
  <si>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</si>
  <si>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</si>
  <si>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</si>
  <si>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</si>
  <si>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</si>
  <si>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</si>
  <si>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</si>
  <si>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</si>
  <si>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</si>
  <si>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</si>
  <si>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0.15</t>
  </si>
  <si>
    <t>駐車場事業特別会計</t>
  </si>
  <si>
    <t>▲ 1.78</t>
  </si>
  <si>
    <t>▲ 1.76</t>
  </si>
  <si>
    <t>▲ 1.71</t>
  </si>
  <si>
    <t>水道事業会計</t>
  </si>
  <si>
    <t>下水道事業会計</t>
  </si>
  <si>
    <t>介護保険事業特別会計</t>
  </si>
  <si>
    <t>一般会計</t>
  </si>
  <si>
    <t>工業用水道事業会計</t>
  </si>
  <si>
    <t>国民健康保険事業特別会計</t>
  </si>
  <si>
    <t>▲ 1.17</t>
  </si>
  <si>
    <t>▲ 0.27</t>
  </si>
  <si>
    <t>市営墓地事業特別会計</t>
  </si>
  <si>
    <t>その他会計（赤字）</t>
  </si>
  <si>
    <t>▲ 0.58</t>
  </si>
  <si>
    <t>▲ 0.56</t>
  </si>
  <si>
    <t>▲ 0.55</t>
  </si>
  <si>
    <t>その他会計（黒字）</t>
  </si>
  <si>
    <t>（百万円）</t>
    <phoneticPr fontId="5"/>
  </si>
  <si>
    <t>H26末</t>
    <phoneticPr fontId="5"/>
  </si>
  <si>
    <t>H27末</t>
    <phoneticPr fontId="5"/>
  </si>
  <si>
    <t>H28末</t>
    <phoneticPr fontId="5"/>
  </si>
  <si>
    <t>H29末</t>
    <phoneticPr fontId="5"/>
  </si>
  <si>
    <t>H30末</t>
    <phoneticPr fontId="5"/>
  </si>
  <si>
    <t>-</t>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</si>
  <si>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</si>
  <si>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2"/>
  </si>
  <si>
    <t>米子市日吉津村中学校組合</t>
    <rPh sb="0" eb="3">
      <t>ヨナゴシ</t>
    </rPh>
    <rPh sb="3" eb="6">
      <t>ヒエヅ</t>
    </rPh>
    <rPh sb="6" eb="7">
      <t>ソン</t>
    </rPh>
    <rPh sb="7" eb="10">
      <t>チュウガッコウ</t>
    </rPh>
    <rPh sb="10" eb="12">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</si>
  <si>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</si>
  <si>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財団法人米子市開発公社</t>
    <rPh sb="0" eb="2">
      <t>ザイダン</t>
    </rPh>
    <rPh sb="2" eb="4">
      <t>ホウジン</t>
    </rPh>
    <rPh sb="4" eb="7">
      <t>ヨナゴシ</t>
    </rPh>
    <rPh sb="7" eb="9">
      <t>カイハツ</t>
    </rPh>
    <rPh sb="9" eb="11">
      <t>コウシャ</t>
    </rPh>
    <phoneticPr fontId="2"/>
  </si>
  <si>
    <t>財団法人米子市生活環境公社</t>
    <rPh sb="0" eb="2">
      <t>ザイダン</t>
    </rPh>
    <rPh sb="2" eb="4">
      <t>ホウジン</t>
    </rPh>
    <rPh sb="4" eb="7">
      <t>ヨナゴシ</t>
    </rPh>
    <rPh sb="7" eb="9">
      <t>セイカツ</t>
    </rPh>
    <rPh sb="9" eb="11">
      <t>カンキョウ</t>
    </rPh>
    <rPh sb="11" eb="13">
      <t>コウシャ</t>
    </rPh>
    <phoneticPr fontId="2"/>
  </si>
  <si>
    <t>財団法人米子市文化財団</t>
    <rPh sb="0" eb="2">
      <t>ザイダン</t>
    </rPh>
    <rPh sb="2" eb="4">
      <t>ホウジン</t>
    </rPh>
    <rPh sb="4" eb="7">
      <t>ヨナゴシ</t>
    </rPh>
    <rPh sb="7" eb="9">
      <t>ブンカ</t>
    </rPh>
    <rPh sb="9" eb="11">
      <t>ザイダン</t>
    </rPh>
    <phoneticPr fontId="2"/>
  </si>
  <si>
    <t>財団法人米子市勤労者福祉サービスセンター</t>
    <rPh sb="0" eb="2">
      <t>ザイダン</t>
    </rPh>
    <rPh sb="2" eb="4">
      <t>ホウジン</t>
    </rPh>
    <rPh sb="4" eb="7">
      <t>ヨナゴシ</t>
    </rPh>
    <rPh sb="7" eb="10">
      <t>キンロウシャ</t>
    </rPh>
    <rPh sb="10" eb="12">
      <t>フクシ</t>
    </rPh>
    <phoneticPr fontId="2"/>
  </si>
  <si>
    <t>株式会社白鳳</t>
    <rPh sb="0" eb="4">
      <t>カブシキガイシャ</t>
    </rPh>
    <rPh sb="4" eb="6">
      <t>ハクホウ</t>
    </rPh>
    <phoneticPr fontId="2"/>
  </si>
  <si>
    <t>公益財団法人中海水鳥国際交流基金財団</t>
    <rPh sb="0" eb="2">
      <t>コウエキ</t>
    </rPh>
    <rPh sb="2" eb="4">
      <t>ザイダン</t>
    </rPh>
    <rPh sb="4" eb="6">
      <t>ホウジン</t>
    </rPh>
    <rPh sb="6" eb="8">
      <t>ナカウミ</t>
    </rPh>
    <rPh sb="8" eb="9">
      <t>ミズ</t>
    </rPh>
    <rPh sb="9" eb="10">
      <t>ドリ</t>
    </rPh>
    <rPh sb="10" eb="12">
      <t>コクサイ</t>
    </rPh>
    <rPh sb="12" eb="14">
      <t>コウリュウ</t>
    </rPh>
    <rPh sb="14" eb="16">
      <t>キキン</t>
    </rPh>
    <rPh sb="16" eb="18">
      <t>ザイダン</t>
    </rPh>
    <phoneticPr fontId="2"/>
  </si>
  <si>
    <t>財団法人とっとりコンベンションビューロー</t>
    <rPh sb="0" eb="2">
      <t>ザイダン</t>
    </rPh>
    <rPh sb="2" eb="4">
      <t>ホウジン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</si>
  <si>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</si>
  <si>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</si>
  <si>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</si>
  <si>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</si>
  <si>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</si>
  <si>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</si>
  <si>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</si>
  <si>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</si>
  <si>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</si>
  <si>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がいなよなご応援基金</t>
    <rPh sb="6" eb="8">
      <t>オウエン</t>
    </rPh>
    <rPh sb="8" eb="10">
      <t>キキン</t>
    </rPh>
    <phoneticPr fontId="2"/>
  </si>
  <si>
    <t>公共施設整備等基金</t>
    <rPh sb="0" eb="2">
      <t>コウキョウ</t>
    </rPh>
    <rPh sb="2" eb="4">
      <t>シセツ</t>
    </rPh>
    <rPh sb="4" eb="6">
      <t>セイビ</t>
    </rPh>
    <rPh sb="6" eb="7">
      <t>トウ</t>
    </rPh>
    <rPh sb="7" eb="9">
      <t>キキン</t>
    </rPh>
    <phoneticPr fontId="2"/>
  </si>
  <si>
    <t>原子力防災対策基金</t>
    <rPh sb="0" eb="3">
      <t>ゲンシリョク</t>
    </rPh>
    <rPh sb="3" eb="5">
      <t>ボウサイ</t>
    </rPh>
    <rPh sb="5" eb="7">
      <t>タイサク</t>
    </rPh>
    <rPh sb="7" eb="9">
      <t>キキン</t>
    </rPh>
    <phoneticPr fontId="2"/>
  </si>
  <si>
    <t>森林環境基金</t>
    <rPh sb="0" eb="2">
      <t>シンリン</t>
    </rPh>
    <rPh sb="2" eb="4">
      <t>カンキョウ</t>
    </rPh>
    <rPh sb="4" eb="6">
      <t>キキン</t>
    </rPh>
    <phoneticPr fontId="2"/>
  </si>
  <si>
    <t>合併振興基金</t>
    <rPh sb="0" eb="2">
      <t>ガッペイ</t>
    </rPh>
    <rPh sb="2" eb="4">
      <t>シンコウ</t>
    </rPh>
    <rPh sb="4" eb="6">
      <t>キキン</t>
    </rPh>
    <phoneticPr fontId="2"/>
  </si>
  <si>
    <t>公共下水道事業推進基金</t>
    <phoneticPr fontId="2"/>
  </si>
  <si>
    <t>合併振興基金</t>
    <phoneticPr fontId="2"/>
  </si>
  <si>
    <t>ふるさとづくり基金</t>
    <rPh sb="7" eb="9">
      <t>キキン</t>
    </rPh>
    <phoneticPr fontId="2"/>
  </si>
  <si>
    <t>農業集落排水事業推進基金</t>
    <rPh sb="0" eb="2">
      <t>ノウギョウ</t>
    </rPh>
    <rPh sb="2" eb="4">
      <t>シュウラク</t>
    </rPh>
    <rPh sb="4" eb="6">
      <t>ハイスイ</t>
    </rPh>
    <rPh sb="6" eb="8">
      <t>ジギョウ</t>
    </rPh>
    <rPh sb="8" eb="10">
      <t>スイシン</t>
    </rPh>
    <rPh sb="10" eb="12">
      <t>キキン</t>
    </rPh>
    <phoneticPr fontId="2"/>
  </si>
  <si>
    <t>公共下水道事業推進基金</t>
    <rPh sb="0" eb="2">
      <t>コウキョウ</t>
    </rPh>
    <rPh sb="2" eb="5">
      <t>ゲスイドウ</t>
    </rPh>
    <rPh sb="5" eb="7">
      <t>ジギョウ</t>
    </rPh>
    <rPh sb="7" eb="9">
      <t>スイシン</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</si>
  <si>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</si>
  <si>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</si>
  <si>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</si>
  <si>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</si>
  <si>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</si>
  <si>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</si>
  <si>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</si>
  <si>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</si>
  <si>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</si>
  <si>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</si>
  <si>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</si>
  <si>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</si>
  <si>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</si>
  <si>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</si>
  <si>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</si>
  <si>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残高をはじめとする将来負担額の減少等により、将来負担比率が低下傾向にある一方で、過去に取得した固定資産の減価償却費が投資的経費を上回る傾向にあるため、今後も有形固定資産減価償却率は上昇していくことが予想される。米子市公共施設等総合管理計画等に基づき、次世代に過度な負担を残さないよう限られた財源を生かして、施設の長寿命化や施設総量の適正化等の取組に努めていく。</t>
    <rPh sb="1" eb="4">
      <t>チホウサイ</t>
    </rPh>
    <rPh sb="4" eb="6">
      <t>ザンダカ</t>
    </rPh>
    <rPh sb="13" eb="15">
      <t>ショウライ</t>
    </rPh>
    <rPh sb="15" eb="17">
      <t>フタン</t>
    </rPh>
    <rPh sb="17" eb="18">
      <t>ガク</t>
    </rPh>
    <rPh sb="19" eb="21">
      <t>ゲンショウ</t>
    </rPh>
    <rPh sb="21" eb="22">
      <t>トウ</t>
    </rPh>
    <rPh sb="26" eb="28">
      <t>ショウライ</t>
    </rPh>
    <rPh sb="28" eb="30">
      <t>フタン</t>
    </rPh>
    <rPh sb="30" eb="32">
      <t>ヒリツ</t>
    </rPh>
    <rPh sb="33" eb="35">
      <t>テイカ</t>
    </rPh>
    <rPh sb="35" eb="37">
      <t>ケイコウ</t>
    </rPh>
    <rPh sb="40" eb="42">
      <t>イッポウ</t>
    </rPh>
    <rPh sb="44" eb="46">
      <t>カコ</t>
    </rPh>
    <rPh sb="47" eb="49">
      <t>シュトク</t>
    </rPh>
    <rPh sb="51" eb="53">
      <t>コテイ</t>
    </rPh>
    <rPh sb="53" eb="55">
      <t>シサン</t>
    </rPh>
    <rPh sb="56" eb="58">
      <t>ゲンカ</t>
    </rPh>
    <rPh sb="58" eb="60">
      <t>ショウキャク</t>
    </rPh>
    <rPh sb="60" eb="61">
      <t>ヒ</t>
    </rPh>
    <rPh sb="62" eb="65">
      <t>トウシテキ</t>
    </rPh>
    <rPh sb="65" eb="67">
      <t>ケイヒ</t>
    </rPh>
    <rPh sb="68" eb="70">
      <t>ウワマワ</t>
    </rPh>
    <rPh sb="71" eb="73">
      <t>ケイコウ</t>
    </rPh>
    <rPh sb="79" eb="81">
      <t>コンゴ</t>
    </rPh>
    <rPh sb="82" eb="84">
      <t>ユウケイ</t>
    </rPh>
    <rPh sb="84" eb="86">
      <t>コテイ</t>
    </rPh>
    <rPh sb="86" eb="88">
      <t>シサン</t>
    </rPh>
    <rPh sb="88" eb="90">
      <t>ゲンカ</t>
    </rPh>
    <rPh sb="90" eb="92">
      <t>ショウキャク</t>
    </rPh>
    <rPh sb="92" eb="93">
      <t>リツ</t>
    </rPh>
    <rPh sb="94" eb="96">
      <t>ジョウショウ</t>
    </rPh>
    <rPh sb="103" eb="105">
      <t>ヨソウ</t>
    </rPh>
    <rPh sb="109" eb="112">
      <t>ヨナゴシ</t>
    </rPh>
    <rPh sb="112" eb="114">
      <t>コウキョウ</t>
    </rPh>
    <rPh sb="114" eb="116">
      <t>シセツ</t>
    </rPh>
    <rPh sb="116" eb="117">
      <t>トウ</t>
    </rPh>
    <rPh sb="117" eb="119">
      <t>ソウゴウ</t>
    </rPh>
    <rPh sb="119" eb="121">
      <t>カンリ</t>
    </rPh>
    <rPh sb="121" eb="123">
      <t>ケイカク</t>
    </rPh>
    <rPh sb="123" eb="124">
      <t>トウ</t>
    </rPh>
    <rPh sb="125" eb="126">
      <t>モト</t>
    </rPh>
    <rPh sb="129" eb="132">
      <t>ジセダイ</t>
    </rPh>
    <rPh sb="133" eb="135">
      <t>カド</t>
    </rPh>
    <rPh sb="136" eb="138">
      <t>フタン</t>
    </rPh>
    <rPh sb="139" eb="140">
      <t>ノコ</t>
    </rPh>
    <rPh sb="145" eb="146">
      <t>カギ</t>
    </rPh>
    <rPh sb="149" eb="151">
      <t>ザイゲン</t>
    </rPh>
    <rPh sb="152" eb="153">
      <t>イ</t>
    </rPh>
    <rPh sb="157" eb="159">
      <t>シセツ</t>
    </rPh>
    <rPh sb="160" eb="164">
      <t>チョウジュミョウカ</t>
    </rPh>
    <rPh sb="165" eb="167">
      <t>シセツ</t>
    </rPh>
    <rPh sb="167" eb="169">
      <t>ソウリョウ</t>
    </rPh>
    <rPh sb="170" eb="173">
      <t>テキセイカ</t>
    </rPh>
    <rPh sb="173" eb="174">
      <t>トウ</t>
    </rPh>
    <rPh sb="175" eb="177">
      <t>トリクミ</t>
    </rPh>
    <rPh sb="178" eb="179">
      <t>ツト</t>
    </rPh>
    <phoneticPr fontId="5"/>
  </si>
  <si>
    <t>　実質公債費比率、将来負担比率ともに類似団体平均より高い水準にあるが、どちらの指標も年次的に低減してきている。令和元年度は平成27年度に比べ実質公債費比率が6.1ポイント減、将来負担比率が40.1ポイント減となっており、類似団体の平均値より速いスピードで低減している。引き続き公債費負担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</si>
</sst>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C3C9-44B8-9DBC-77E5350204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38977</c:v>
                </c:pt>
                <c:pt idx="1">
                  <c:v>27387</c:v>
                </c:pt>
                <c:pt idx="2">
                  <c:v>40266</c:v>
                </c:pt>
                <c:pt idx="3">
                  <c:v>47445</c:v>
                </c:pt>
                <c:pt idx="4">
                  <c:v>53581</c:v>
                </c:pt>
              </c:numCache>
            </c:numRef>
          </c:val>
          <c:smooth val="0"/>
          <c:extLst xmlns:c16r2="http://schemas.microsoft.com/office/drawing/2015/06/chart">
            <c:ext xmlns:c16="http://schemas.microsoft.com/office/drawing/2014/chart" uri="{C3380CC4-5D6E-409C-BE32-E72D297353CC}">
              <c16:uniqueId val="{00000001-C3C9-44B8-9DBC-77E535020438}"/>
            </c:ext>
          </c:extLst>
        </c:ser>
        <c:dLbls>
          <c:showLegendKey val="0"/>
          <c:showVal val="0"/>
          <c:showCatName val="0"/>
          <c:showSerName val="0"/>
          <c:showPercent val="0"/>
          <c:showBubbleSize val="0"/>
        </c:dLbls>
        <c:marker val="1"/>
        <c:smooth val="0"/>
        <c:axId val="165964032"/>
        <c:axId val="165994880"/>
      </c:lineChart>
      <c:catAx>
        <c:axId val="16596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994880"/>
        <c:crosses val="autoZero"/>
        <c:auto val="1"/>
        <c:lblAlgn val="ctr"/>
        <c:lblOffset val="100"/>
        <c:tickLblSkip val="1"/>
        <c:tickMarkSkip val="1"/>
        <c:noMultiLvlLbl val="0"/>
      </c:catAx>
      <c:valAx>
        <c:axId val="1659948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96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2.42</c:v>
                </c:pt>
                <c:pt idx="1">
                  <c:v>3.48</c:v>
                </c:pt>
                <c:pt idx="2">
                  <c:v>3.61</c:v>
                </c:pt>
                <c:pt idx="3">
                  <c:v>3.01</c:v>
                </c:pt>
                <c:pt idx="4">
                  <c:v>3.73</c:v>
                </c:pt>
              </c:numCache>
            </c:numRef>
          </c:val>
          <c:extLst xmlns:c16r2="http://schemas.microsoft.com/office/drawing/2015/06/chart">
            <c:ext xmlns:c16="http://schemas.microsoft.com/office/drawing/2014/chart" uri="{C3380CC4-5D6E-409C-BE32-E72D297353CC}">
              <c16:uniqueId val="{00000000-279D-4F0A-AFE0-B1A2618678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4.37</c:v>
                </c:pt>
                <c:pt idx="1">
                  <c:v>5.2</c:v>
                </c:pt>
                <c:pt idx="2">
                  <c:v>6.16</c:v>
                </c:pt>
                <c:pt idx="3">
                  <c:v>7.33</c:v>
                </c:pt>
                <c:pt idx="4">
                  <c:v>8.76</c:v>
                </c:pt>
              </c:numCache>
            </c:numRef>
          </c:val>
          <c:extLst xmlns:c16r2="http://schemas.microsoft.com/office/drawing/2015/06/chart">
            <c:ext xmlns:c16="http://schemas.microsoft.com/office/drawing/2014/chart" uri="{C3380CC4-5D6E-409C-BE32-E72D297353CC}">
              <c16:uniqueId val="{00000001-279D-4F0A-AFE0-B1A261867855}"/>
            </c:ext>
          </c:extLst>
        </c:ser>
        <c:dLbls>
          <c:showLegendKey val="0"/>
          <c:showVal val="0"/>
          <c:showCatName val="0"/>
          <c:showSerName val="0"/>
          <c:showPercent val="0"/>
          <c:showBubbleSize val="0"/>
        </c:dLbls>
        <c:gapWidth val="250"/>
        <c:overlap val="100"/>
        <c:axId val="173082112"/>
        <c:axId val="173084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-0.15</c:v>
                </c:pt>
                <c:pt idx="1">
                  <c:v>2.56</c:v>
                </c:pt>
                <c:pt idx="2">
                  <c:v>2.17</c:v>
                </c:pt>
                <c:pt idx="3">
                  <c:v>1.53</c:v>
                </c:pt>
                <c:pt idx="4">
                  <c:v>3.79</c:v>
                </c:pt>
              </c:numCache>
            </c:numRef>
          </c:val>
          <c:smooth val="0"/>
          <c:extLst xmlns:c16r2="http://schemas.microsoft.com/office/drawing/2015/06/chart">
            <c:ext xmlns:c16="http://schemas.microsoft.com/office/drawing/2014/chart" uri="{C3380CC4-5D6E-409C-BE32-E72D297353CC}">
              <c16:uniqueId val="{00000002-279D-4F0A-AFE0-B1A261867855}"/>
            </c:ext>
          </c:extLst>
        </c:ser>
        <c:dLbls>
          <c:showLegendKey val="0"/>
          <c:showVal val="0"/>
          <c:showCatName val="0"/>
          <c:showSerName val="0"/>
          <c:showPercent val="0"/>
          <c:showBubbleSize val="0"/>
        </c:dLbls>
        <c:marker val="1"/>
        <c:smooth val="0"/>
        <c:axId val="173082112"/>
        <c:axId val="173084032"/>
      </c:lineChart>
      <c:catAx>
        <c:axId val="17308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084032"/>
        <c:crosses val="autoZero"/>
        <c:auto val="1"/>
        <c:lblAlgn val="ctr"/>
        <c:lblOffset val="100"/>
        <c:tickLblSkip val="1"/>
        <c:tickMarkSkip val="1"/>
        <c:noMultiLvlLbl val="0"/>
      </c:catAx>
      <c:valAx>
        <c:axId val="17308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8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0.62</c:v>
                </c:pt>
                <c:pt idx="2">
                  <c:v>#N/A</c:v>
                </c:pt>
                <c:pt idx="3">
                  <c:v>0.89</c:v>
                </c:pt>
                <c:pt idx="4">
                  <c:v>#N/A</c:v>
                </c:pt>
                <c:pt idx="5">
                  <c:v>4.1500000000000004</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82D7-4234-A5F0-6E1696B69A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0.57999999999999996</c:v>
                </c:pt>
                <c:pt idx="1">
                  <c:v>#N/A</c:v>
                </c:pt>
                <c:pt idx="2">
                  <c:v>0.56000000000000005</c:v>
                </c:pt>
                <c:pt idx="3">
                  <c:v>#N/A</c:v>
                </c:pt>
                <c:pt idx="4">
                  <c:v>0.55000000000000004</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D7-4234-A5F0-6E1696B69ADC}"/>
            </c:ext>
          </c:extLst>
        </c:ser>
        <c:ser>
          <c:idx val="2"/>
          <c:order val="2"/>
          <c:tx>
            <c:strRef>
              <c:f>データシート!$A$29</c:f>
              <c:strCache>
                <c:ptCount val="1"/>
                <c:pt idx="0">
                  <c:v>市営墓地事業特別会計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82D7-4234-A5F0-6E1696B69A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1.17</c:v>
                </c:pt>
                <c:pt idx="1">
                  <c:v>#N/A</c:v>
                </c:pt>
                <c:pt idx="2">
                  <c:v>0.27</c:v>
                </c:pt>
                <c:pt idx="3">
                  <c:v>#N/A</c:v>
                </c:pt>
                <c:pt idx="4">
                  <c:v>#N/A</c:v>
                </c:pt>
                <c:pt idx="5">
                  <c:v>0.61</c:v>
                </c:pt>
                <c:pt idx="6">
                  <c:v>#N/A</c:v>
                </c:pt>
                <c:pt idx="7">
                  <c:v>0.2</c:v>
                </c:pt>
                <c:pt idx="8">
                  <c:v>#N/A</c:v>
                </c:pt>
                <c:pt idx="9">
                  <c:v>0.14000000000000001</c:v>
                </c:pt>
              </c:numCache>
            </c:numRef>
          </c:val>
          <c:extLst xmlns:c16r2="http://schemas.microsoft.com/office/drawing/2015/06/chart">
            <c:ext xmlns:c16="http://schemas.microsoft.com/office/drawing/2014/chart" uri="{C3380CC4-5D6E-409C-BE32-E72D297353CC}">
              <c16:uniqueId val="{00000003-82D7-4234-A5F0-6E1696B69A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0.34</c:v>
                </c:pt>
                <c:pt idx="2">
                  <c:v>#N/A</c:v>
                </c:pt>
                <c:pt idx="3">
                  <c:v>0.35</c:v>
                </c:pt>
                <c:pt idx="4">
                  <c:v>#N/A</c:v>
                </c:pt>
                <c:pt idx="5">
                  <c:v>0.36</c:v>
                </c:pt>
                <c:pt idx="6">
                  <c:v>#N/A</c:v>
                </c:pt>
                <c:pt idx="7">
                  <c:v>0.39</c:v>
                </c:pt>
                <c:pt idx="8">
                  <c:v>#N/A</c:v>
                </c:pt>
                <c:pt idx="9">
                  <c:v>0.38</c:v>
                </c:pt>
              </c:numCache>
            </c:numRef>
          </c:val>
          <c:extLst xmlns:c16r2="http://schemas.microsoft.com/office/drawing/2015/06/chart">
            <c:ext xmlns:c16="http://schemas.microsoft.com/office/drawing/2014/chart" uri="{C3380CC4-5D6E-409C-BE32-E72D297353CC}">
              <c16:uniqueId val="{00000004-82D7-4234-A5F0-6E1696B69A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2.98</c:v>
                </c:pt>
                <c:pt idx="2">
                  <c:v>#N/A</c:v>
                </c:pt>
                <c:pt idx="3">
                  <c:v>4.04</c:v>
                </c:pt>
                <c:pt idx="4">
                  <c:v>#N/A</c:v>
                </c:pt>
                <c:pt idx="5">
                  <c:v>4.17</c:v>
                </c:pt>
                <c:pt idx="6">
                  <c:v>#N/A</c:v>
                </c:pt>
                <c:pt idx="7">
                  <c:v>2.97</c:v>
                </c:pt>
                <c:pt idx="8">
                  <c:v>#N/A</c:v>
                </c:pt>
                <c:pt idx="9">
                  <c:v>3.67</c:v>
                </c:pt>
              </c:numCache>
            </c:numRef>
          </c:val>
          <c:extLst xmlns:c16r2="http://schemas.microsoft.com/office/drawing/2015/06/chart">
            <c:ext xmlns:c16="http://schemas.microsoft.com/office/drawing/2014/chart" uri="{C3380CC4-5D6E-409C-BE32-E72D297353CC}">
              <c16:uniqueId val="{00000005-82D7-4234-A5F0-6E1696B69A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0.83</c:v>
                </c:pt>
                <c:pt idx="2">
                  <c:v>#N/A</c:v>
                </c:pt>
                <c:pt idx="3">
                  <c:v>1.75</c:v>
                </c:pt>
                <c:pt idx="4">
                  <c:v>#N/A</c:v>
                </c:pt>
                <c:pt idx="5">
                  <c:v>2.27</c:v>
                </c:pt>
                <c:pt idx="6">
                  <c:v>#N/A</c:v>
                </c:pt>
                <c:pt idx="7">
                  <c:v>3.1</c:v>
                </c:pt>
                <c:pt idx="8">
                  <c:v>#N/A</c:v>
                </c:pt>
                <c:pt idx="9">
                  <c:v>3.84</c:v>
                </c:pt>
              </c:numCache>
            </c:numRef>
          </c:val>
          <c:extLst xmlns:c16r2="http://schemas.microsoft.com/office/drawing/2015/06/chart">
            <c:ext xmlns:c16="http://schemas.microsoft.com/office/drawing/2014/chart" uri="{C3380CC4-5D6E-409C-BE32-E72D297353CC}">
              <c16:uniqueId val="{00000006-82D7-4234-A5F0-6E1696B69A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2.85</c:v>
                </c:pt>
                <c:pt idx="8">
                  <c:v>#N/A</c:v>
                </c:pt>
                <c:pt idx="9">
                  <c:v>3.95</c:v>
                </c:pt>
              </c:numCache>
            </c:numRef>
          </c:val>
          <c:extLst xmlns:c16r2="http://schemas.microsoft.com/office/drawing/2015/06/chart">
            <c:ext xmlns:c16="http://schemas.microsoft.com/office/drawing/2014/chart" uri="{C3380CC4-5D6E-409C-BE32-E72D297353CC}">
              <c16:uniqueId val="{00000007-82D7-4234-A5F0-6E1696B69A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8.2899999999999991</c:v>
                </c:pt>
                <c:pt idx="2">
                  <c:v>#N/A</c:v>
                </c:pt>
                <c:pt idx="3">
                  <c:v>9.77</c:v>
                </c:pt>
                <c:pt idx="4">
                  <c:v>#N/A</c:v>
                </c:pt>
                <c:pt idx="5">
                  <c:v>11.25</c:v>
                </c:pt>
                <c:pt idx="6">
                  <c:v>#N/A</c:v>
                </c:pt>
                <c:pt idx="7">
                  <c:v>12.6</c:v>
                </c:pt>
                <c:pt idx="8">
                  <c:v>#N/A</c:v>
                </c:pt>
                <c:pt idx="9">
                  <c:v>13.34</c:v>
                </c:pt>
              </c:numCache>
            </c:numRef>
          </c:val>
          <c:extLst xmlns:c16r2="http://schemas.microsoft.com/office/drawing/2015/06/chart">
            <c:ext xmlns:c16="http://schemas.microsoft.com/office/drawing/2014/chart" uri="{C3380CC4-5D6E-409C-BE32-E72D297353CC}">
              <c16:uniqueId val="{00000008-82D7-4234-A5F0-6E1696B69ADC}"/>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1.78</c:v>
                </c:pt>
                <c:pt idx="1">
                  <c:v>#N/A</c:v>
                </c:pt>
                <c:pt idx="2">
                  <c:v>1.78</c:v>
                </c:pt>
                <c:pt idx="3">
                  <c:v>#N/A</c:v>
                </c:pt>
                <c:pt idx="4">
                  <c:v>1.76</c:v>
                </c:pt>
                <c:pt idx="5">
                  <c:v>#N/A</c:v>
                </c:pt>
                <c:pt idx="6">
                  <c:v>1.71</c:v>
                </c:pt>
                <c:pt idx="7">
                  <c:v>#N/A</c:v>
                </c:pt>
                <c:pt idx="8">
                  <c:v>1.71</c:v>
                </c:pt>
                <c:pt idx="9">
                  <c:v>#N/A</c:v>
                </c:pt>
              </c:numCache>
            </c:numRef>
          </c:val>
          <c:extLst xmlns:c16r2="http://schemas.microsoft.com/office/drawing/2015/06/chart">
            <c:ext xmlns:c16="http://schemas.microsoft.com/office/drawing/2014/chart" uri="{C3380CC4-5D6E-409C-BE32-E72D297353CC}">
              <c16:uniqueId val="{00000009-82D7-4234-A5F0-6E1696B69ADC}"/>
            </c:ext>
          </c:extLst>
        </c:ser>
        <c:dLbls>
          <c:showLegendKey val="0"/>
          <c:showVal val="0"/>
          <c:showCatName val="0"/>
          <c:showSerName val="0"/>
          <c:showPercent val="0"/>
          <c:showBubbleSize val="0"/>
        </c:dLbls>
        <c:gapWidth val="150"/>
        <c:overlap val="100"/>
        <c:axId val="173448576"/>
        <c:axId val="173458560"/>
      </c:barChart>
      <c:catAx>
        <c:axId val="1734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58560"/>
        <c:crosses val="autoZero"/>
        <c:auto val="1"/>
        <c:lblAlgn val="ctr"/>
        <c:lblOffset val="100"/>
        <c:tickLblSkip val="1"/>
        <c:tickMarkSkip val="1"/>
        <c:noMultiLvlLbl val="0"/>
      </c:catAx>
      <c:valAx>
        <c:axId val="17345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4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5323</c:v>
                </c:pt>
                <c:pt idx="5">
                  <c:v>5282</c:v>
                </c:pt>
                <c:pt idx="8">
                  <c:v>5285</c:v>
                </c:pt>
                <c:pt idx="11">
                  <c:v>5103</c:v>
                </c:pt>
                <c:pt idx="14">
                  <c:v>5066</c:v>
                </c:pt>
              </c:numCache>
            </c:numRef>
          </c:val>
          <c:extLst xmlns:c16r2="http://schemas.microsoft.com/office/drawing/2015/06/chart">
            <c:ext xmlns:c16="http://schemas.microsoft.com/office/drawing/2014/chart" uri="{C3380CC4-5D6E-409C-BE32-E72D297353CC}">
              <c16:uniqueId val="{00000000-27CD-4170-9F11-D1ECCEA3E6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CD-4170-9F11-D1ECCEA3E6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48</c:v>
                </c:pt>
                <c:pt idx="3">
                  <c:v>5</c:v>
                </c:pt>
                <c:pt idx="6">
                  <c:v>2</c:v>
                </c:pt>
                <c:pt idx="9">
                  <c:v>2</c:v>
                </c:pt>
                <c:pt idx="12">
                  <c:v>2</c:v>
                </c:pt>
              </c:numCache>
            </c:numRef>
          </c:val>
          <c:extLst xmlns:c16r2="http://schemas.microsoft.com/office/drawing/2015/06/chart">
            <c:ext xmlns:c16="http://schemas.microsoft.com/office/drawing/2014/chart" uri="{C3380CC4-5D6E-409C-BE32-E72D297353CC}">
              <c16:uniqueId val="{00000002-27CD-4170-9F11-D1ECCEA3E6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284</c:v>
                </c:pt>
                <c:pt idx="3">
                  <c:v>286</c:v>
                </c:pt>
                <c:pt idx="6">
                  <c:v>388</c:v>
                </c:pt>
                <c:pt idx="9">
                  <c:v>368</c:v>
                </c:pt>
                <c:pt idx="12">
                  <c:v>304</c:v>
                </c:pt>
              </c:numCache>
            </c:numRef>
          </c:val>
          <c:extLst xmlns:c16r2="http://schemas.microsoft.com/office/drawing/2015/06/chart">
            <c:ext xmlns:c16="http://schemas.microsoft.com/office/drawing/2014/chart" uri="{C3380CC4-5D6E-409C-BE32-E72D297353CC}">
              <c16:uniqueId val="{00000003-27CD-4170-9F11-D1ECCEA3E6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2008</c:v>
                </c:pt>
                <c:pt idx="3">
                  <c:v>1957</c:v>
                </c:pt>
                <c:pt idx="6">
                  <c:v>1653</c:v>
                </c:pt>
                <c:pt idx="9">
                  <c:v>1438</c:v>
                </c:pt>
                <c:pt idx="12">
                  <c:v>1167</c:v>
                </c:pt>
              </c:numCache>
            </c:numRef>
          </c:val>
          <c:extLst xmlns:c16r2="http://schemas.microsoft.com/office/drawing/2015/06/chart">
            <c:ext xmlns:c16="http://schemas.microsoft.com/office/drawing/2014/chart" uri="{C3380CC4-5D6E-409C-BE32-E72D297353CC}">
              <c16:uniqueId val="{00000004-27CD-4170-9F11-D1ECCEA3E6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CD-4170-9F11-D1ECCEA3E6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CD-4170-9F11-D1ECCEA3E6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6506</c:v>
                </c:pt>
                <c:pt idx="3">
                  <c:v>6289</c:v>
                </c:pt>
                <c:pt idx="6">
                  <c:v>6036</c:v>
                </c:pt>
                <c:pt idx="9">
                  <c:v>5762</c:v>
                </c:pt>
                <c:pt idx="12">
                  <c:v>5660</c:v>
                </c:pt>
              </c:numCache>
            </c:numRef>
          </c:val>
          <c:extLst xmlns:c16r2="http://schemas.microsoft.com/office/drawing/2015/06/chart">
            <c:ext xmlns:c16="http://schemas.microsoft.com/office/drawing/2014/chart" uri="{C3380CC4-5D6E-409C-BE32-E72D297353CC}">
              <c16:uniqueId val="{00000007-27CD-4170-9F11-D1ECCEA3E694}"/>
            </c:ext>
          </c:extLst>
        </c:ser>
        <c:dLbls>
          <c:showLegendKey val="0"/>
          <c:showVal val="0"/>
          <c:showCatName val="0"/>
          <c:showSerName val="0"/>
          <c:showPercent val="0"/>
          <c:showBubbleSize val="0"/>
        </c:dLbls>
        <c:gapWidth val="100"/>
        <c:overlap val="100"/>
        <c:axId val="173279872"/>
        <c:axId val="17329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3524</c:v>
                </c:pt>
                <c:pt idx="2">
                  <c:v>#N/A</c:v>
                </c:pt>
                <c:pt idx="3">
                  <c:v>#N/A</c:v>
                </c:pt>
                <c:pt idx="4">
                  <c:v>3255</c:v>
                </c:pt>
                <c:pt idx="5">
                  <c:v>#N/A</c:v>
                </c:pt>
                <c:pt idx="6">
                  <c:v>#N/A</c:v>
                </c:pt>
                <c:pt idx="7">
                  <c:v>2794</c:v>
                </c:pt>
                <c:pt idx="8">
                  <c:v>#N/A</c:v>
                </c:pt>
                <c:pt idx="9">
                  <c:v>#N/A</c:v>
                </c:pt>
                <c:pt idx="10">
                  <c:v>2467</c:v>
                </c:pt>
                <c:pt idx="11">
                  <c:v>#N/A</c:v>
                </c:pt>
                <c:pt idx="12">
                  <c:v>#N/A</c:v>
                </c:pt>
                <c:pt idx="13">
                  <c:v>2067</c:v>
                </c:pt>
                <c:pt idx="14">
                  <c:v>#N/A</c:v>
                </c:pt>
              </c:numCache>
            </c:numRef>
          </c:val>
          <c:smooth val="0"/>
          <c:extLst xmlns:c16r2="http://schemas.microsoft.com/office/drawing/2015/06/chart">
            <c:ext xmlns:c16="http://schemas.microsoft.com/office/drawing/2014/chart" uri="{C3380CC4-5D6E-409C-BE32-E72D297353CC}">
              <c16:uniqueId val="{00000008-27CD-4170-9F11-D1ECCEA3E694}"/>
            </c:ext>
          </c:extLst>
        </c:ser>
        <c:dLbls>
          <c:showLegendKey val="0"/>
          <c:showVal val="0"/>
          <c:showCatName val="0"/>
          <c:showSerName val="0"/>
          <c:showPercent val="0"/>
          <c:showBubbleSize val="0"/>
        </c:dLbls>
        <c:marker val="1"/>
        <c:smooth val="0"/>
        <c:axId val="173279872"/>
        <c:axId val="173294336"/>
      </c:lineChart>
      <c:catAx>
        <c:axId val="1732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294336"/>
        <c:crosses val="autoZero"/>
        <c:auto val="1"/>
        <c:lblAlgn val="ctr"/>
        <c:lblOffset val="100"/>
        <c:tickLblSkip val="1"/>
        <c:tickMarkSkip val="1"/>
        <c:noMultiLvlLbl val="0"/>
      </c:catAx>
      <c:valAx>
        <c:axId val="17329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2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61943</c:v>
                </c:pt>
                <c:pt idx="5">
                  <c:v>60673</c:v>
                </c:pt>
                <c:pt idx="8">
                  <c:v>60210</c:v>
                </c:pt>
                <c:pt idx="11">
                  <c:v>61179</c:v>
                </c:pt>
                <c:pt idx="14">
                  <c:v>60784</c:v>
                </c:pt>
              </c:numCache>
            </c:numRef>
          </c:val>
          <c:extLst xmlns:c16r2="http://schemas.microsoft.com/office/drawing/2015/06/chart">
            <c:ext xmlns:c16="http://schemas.microsoft.com/office/drawing/2014/chart" uri="{C3380CC4-5D6E-409C-BE32-E72D297353CC}">
              <c16:uniqueId val="{00000000-16F3-4222-8E9E-B47CD4E683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3122</c:v>
                </c:pt>
                <c:pt idx="5">
                  <c:v>3423</c:v>
                </c:pt>
                <c:pt idx="8">
                  <c:v>2972</c:v>
                </c:pt>
                <c:pt idx="11">
                  <c:v>2367</c:v>
                </c:pt>
                <c:pt idx="14">
                  <c:v>2140</c:v>
                </c:pt>
              </c:numCache>
            </c:numRef>
          </c:val>
          <c:extLst xmlns:c16r2="http://schemas.microsoft.com/office/drawing/2015/06/chart">
            <c:ext xmlns:c16="http://schemas.microsoft.com/office/drawing/2014/chart" uri="{C3380CC4-5D6E-409C-BE32-E72D297353CC}">
              <c16:uniqueId val="{00000001-16F3-4222-8E9E-B47CD4E683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4152</c:v>
                </c:pt>
                <c:pt idx="5">
                  <c:v>4461</c:v>
                </c:pt>
                <c:pt idx="8">
                  <c:v>4954</c:v>
                </c:pt>
                <c:pt idx="11">
                  <c:v>5789</c:v>
                </c:pt>
                <c:pt idx="14">
                  <c:v>6220</c:v>
                </c:pt>
              </c:numCache>
            </c:numRef>
          </c:val>
          <c:extLst xmlns:c16r2="http://schemas.microsoft.com/office/drawing/2015/06/chart">
            <c:ext xmlns:c16="http://schemas.microsoft.com/office/drawing/2014/chart" uri="{C3380CC4-5D6E-409C-BE32-E72D297353CC}">
              <c16:uniqueId val="{00000002-16F3-4222-8E9E-B47CD4E683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F3-4222-8E9E-B47CD4E683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F3-4222-8E9E-B47CD4E683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9</c:v>
                </c:pt>
                <c:pt idx="6">
                  <c:v>8</c:v>
                </c:pt>
                <c:pt idx="9">
                  <c:v>4</c:v>
                </c:pt>
                <c:pt idx="12">
                  <c:v>0</c:v>
                </c:pt>
              </c:numCache>
            </c:numRef>
          </c:val>
          <c:extLst xmlns:c16r2="http://schemas.microsoft.com/office/drawing/2015/06/chart">
            <c:ext xmlns:c16="http://schemas.microsoft.com/office/drawing/2014/chart" uri="{C3380CC4-5D6E-409C-BE32-E72D297353CC}">
              <c16:uniqueId val="{00000005-16F3-4222-8E9E-B47CD4E683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6535</c:v>
                </c:pt>
                <c:pt idx="3">
                  <c:v>6554</c:v>
                </c:pt>
                <c:pt idx="6">
                  <c:v>6446</c:v>
                </c:pt>
                <c:pt idx="9">
                  <c:v>5780</c:v>
                </c:pt>
                <c:pt idx="12">
                  <c:v>5535</c:v>
                </c:pt>
              </c:numCache>
            </c:numRef>
          </c:val>
          <c:extLst xmlns:c16r2="http://schemas.microsoft.com/office/drawing/2015/06/chart">
            <c:ext xmlns:c16="http://schemas.microsoft.com/office/drawing/2014/chart" uri="{C3380CC4-5D6E-409C-BE32-E72D297353CC}">
              <c16:uniqueId val="{00000006-16F3-4222-8E9E-B47CD4E683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2298</c:v>
                </c:pt>
                <c:pt idx="3">
                  <c:v>2287</c:v>
                </c:pt>
                <c:pt idx="6">
                  <c:v>2154</c:v>
                </c:pt>
                <c:pt idx="9">
                  <c:v>1891</c:v>
                </c:pt>
                <c:pt idx="12">
                  <c:v>1682</c:v>
                </c:pt>
              </c:numCache>
            </c:numRef>
          </c:val>
          <c:extLst xmlns:c16r2="http://schemas.microsoft.com/office/drawing/2015/06/chart">
            <c:ext xmlns:c16="http://schemas.microsoft.com/office/drawing/2014/chart" uri="{C3380CC4-5D6E-409C-BE32-E72D297353CC}">
              <c16:uniqueId val="{00000007-16F3-4222-8E9E-B47CD4E683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29800</c:v>
                </c:pt>
                <c:pt idx="3">
                  <c:v>28097</c:v>
                </c:pt>
                <c:pt idx="6">
                  <c:v>27284</c:v>
                </c:pt>
                <c:pt idx="9">
                  <c:v>24437</c:v>
                </c:pt>
                <c:pt idx="12">
                  <c:v>22880</c:v>
                </c:pt>
              </c:numCache>
            </c:numRef>
          </c:val>
          <c:extLst xmlns:c16r2="http://schemas.microsoft.com/office/drawing/2015/06/chart">
            <c:ext xmlns:c16="http://schemas.microsoft.com/office/drawing/2014/chart" uri="{C3380CC4-5D6E-409C-BE32-E72D297353CC}">
              <c16:uniqueId val="{00000008-16F3-4222-8E9E-B47CD4E683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51</c:v>
                </c:pt>
                <c:pt idx="3">
                  <c:v>9</c:v>
                </c:pt>
                <c:pt idx="6">
                  <c:v>7</c:v>
                </c:pt>
                <c:pt idx="9">
                  <c:v>5</c:v>
                </c:pt>
                <c:pt idx="12">
                  <c:v>2</c:v>
                </c:pt>
              </c:numCache>
            </c:numRef>
          </c:val>
          <c:extLst xmlns:c16r2="http://schemas.microsoft.com/office/drawing/2015/06/chart">
            <c:ext xmlns:c16="http://schemas.microsoft.com/office/drawing/2014/chart" uri="{C3380CC4-5D6E-409C-BE32-E72D297353CC}">
              <c16:uniqueId val="{00000009-16F3-4222-8E9E-B47CD4E683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66278</c:v>
                </c:pt>
                <c:pt idx="3">
                  <c:v>64856</c:v>
                </c:pt>
                <c:pt idx="6">
                  <c:v>63789</c:v>
                </c:pt>
                <c:pt idx="9">
                  <c:v>64102</c:v>
                </c:pt>
                <c:pt idx="12">
                  <c:v>64286</c:v>
                </c:pt>
              </c:numCache>
            </c:numRef>
          </c:val>
          <c:extLst xmlns:c16r2="http://schemas.microsoft.com/office/drawing/2015/06/chart">
            <c:ext xmlns:c16="http://schemas.microsoft.com/office/drawing/2014/chart" uri="{C3380CC4-5D6E-409C-BE32-E72D297353CC}">
              <c16:uniqueId val="{0000000A-16F3-4222-8E9E-B47CD4E68348}"/>
            </c:ext>
          </c:extLst>
        </c:ser>
        <c:dLbls>
          <c:showLegendKey val="0"/>
          <c:showVal val="0"/>
          <c:showCatName val="0"/>
          <c:showSerName val="0"/>
          <c:showPercent val="0"/>
          <c:showBubbleSize val="0"/>
        </c:dLbls>
        <c:gapWidth val="100"/>
        <c:overlap val="100"/>
        <c:axId val="166818944"/>
        <c:axId val="166820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35753</c:v>
                </c:pt>
                <c:pt idx="2">
                  <c:v>#N/A</c:v>
                </c:pt>
                <c:pt idx="3">
                  <c:v>#N/A</c:v>
                </c:pt>
                <c:pt idx="4">
                  <c:v>33256</c:v>
                </c:pt>
                <c:pt idx="5">
                  <c:v>#N/A</c:v>
                </c:pt>
                <c:pt idx="6">
                  <c:v>#N/A</c:v>
                </c:pt>
                <c:pt idx="7">
                  <c:v>31551</c:v>
                </c:pt>
                <c:pt idx="8">
                  <c:v>#N/A</c:v>
                </c:pt>
                <c:pt idx="9">
                  <c:v>#N/A</c:v>
                </c:pt>
                <c:pt idx="10">
                  <c:v>26882</c:v>
                </c:pt>
                <c:pt idx="11">
                  <c:v>#N/A</c:v>
                </c:pt>
                <c:pt idx="12">
                  <c:v>#N/A</c:v>
                </c:pt>
                <c:pt idx="13">
                  <c:v>25240</c:v>
                </c:pt>
                <c:pt idx="14">
                  <c:v>#N/A</c:v>
                </c:pt>
              </c:numCache>
            </c:numRef>
          </c:val>
          <c:smooth val="0"/>
          <c:extLst xmlns:c16r2="http://schemas.microsoft.com/office/drawing/2015/06/chart">
            <c:ext xmlns:c16="http://schemas.microsoft.com/office/drawing/2014/chart" uri="{C3380CC4-5D6E-409C-BE32-E72D297353CC}">
              <c16:uniqueId val="{0000000B-16F3-4222-8E9E-B47CD4E68348}"/>
            </c:ext>
          </c:extLst>
        </c:ser>
        <c:dLbls>
          <c:showLegendKey val="0"/>
          <c:showVal val="0"/>
          <c:showCatName val="0"/>
          <c:showSerName val="0"/>
          <c:showPercent val="0"/>
          <c:showBubbleSize val="0"/>
        </c:dLbls>
        <c:marker val="1"/>
        <c:smooth val="0"/>
        <c:axId val="166818944"/>
        <c:axId val="166820864"/>
      </c:lineChart>
      <c:catAx>
        <c:axId val="1668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20864"/>
        <c:crosses val="autoZero"/>
        <c:auto val="1"/>
        <c:lblAlgn val="ctr"/>
        <c:lblOffset val="100"/>
        <c:tickLblSkip val="1"/>
        <c:tickMarkSkip val="1"/>
        <c:noMultiLvlLbl val="0"/>
      </c:catAx>
      <c:valAx>
        <c:axId val="16682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1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1957</c:v>
                </c:pt>
                <c:pt idx="1">
                  <c:v>2296</c:v>
                </c:pt>
                <c:pt idx="2">
                  <c:v>2764</c:v>
                </c:pt>
              </c:numCache>
            </c:numRef>
          </c:val>
          <c:extLst xmlns:c16r2="http://schemas.microsoft.com/office/drawing/2015/06/chart">
            <c:ext xmlns:c16="http://schemas.microsoft.com/office/drawing/2014/chart" uri="{C3380CC4-5D6E-409C-BE32-E72D297353CC}">
              <c16:uniqueId val="{00000000-E40C-42D9-92F5-CCD8D72642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1486</c:v>
                </c:pt>
                <c:pt idx="1">
                  <c:v>1665</c:v>
                </c:pt>
                <c:pt idx="2">
                  <c:v>1180</c:v>
                </c:pt>
              </c:numCache>
            </c:numRef>
          </c:val>
          <c:extLst xmlns:c16r2="http://schemas.microsoft.com/office/drawing/2015/06/chart">
            <c:ext xmlns:c16="http://schemas.microsoft.com/office/drawing/2014/chart" uri="{C3380CC4-5D6E-409C-BE32-E72D297353CC}">
              <c16:uniqueId val="{00000001-E40C-42D9-92F5-CCD8D72642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3658</c:v>
                </c:pt>
                <c:pt idx="1">
                  <c:v>3974</c:v>
                </c:pt>
                <c:pt idx="2">
                  <c:v>4423</c:v>
                </c:pt>
              </c:numCache>
            </c:numRef>
          </c:val>
          <c:extLst xmlns:c16r2="http://schemas.microsoft.com/office/drawing/2015/06/chart">
            <c:ext xmlns:c16="http://schemas.microsoft.com/office/drawing/2014/chart" uri="{C3380CC4-5D6E-409C-BE32-E72D297353CC}">
              <c16:uniqueId val="{00000002-E40C-42D9-92F5-CCD8D7264233}"/>
            </c:ext>
          </c:extLst>
        </c:ser>
        <c:dLbls>
          <c:showLegendKey val="0"/>
          <c:showVal val="0"/>
          <c:showCatName val="0"/>
          <c:showSerName val="0"/>
          <c:showPercent val="0"/>
          <c:showBubbleSize val="0"/>
        </c:dLbls>
        <c:gapWidth val="120"/>
        <c:overlap val="100"/>
        <c:axId val="173242624"/>
        <c:axId val="173248512"/>
      </c:barChart>
      <c:catAx>
        <c:axId val="1732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3248512"/>
        <c:crosses val="autoZero"/>
        <c:auto val="1"/>
        <c:lblAlgn val="ctr"/>
        <c:lblOffset val="100"/>
        <c:tickLblSkip val="1"/>
        <c:tickMarkSkip val="1"/>
        <c:noMultiLvlLbl val="0"/>
      </c:catAx>
      <c:valAx>
        <c:axId val="173248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32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CB-46C1-B926-310DCE2F0E5A}"/>
                </c:ext>
                <c:ext xmlns:c15="http://schemas.microsoft.com/office/drawing/2012/chart" uri="{CE6537A1-D6FC-4f65-9D91-7224C49458BB}">
                  <c15:dlblFieldTable>
                    <c15:dlblFTEntry>
                      <c15:txfldGUID>{41B48922-4675-42DC-9EE1-338B866A8F19}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CB-46C1-B926-310DCE2F0E5A}"/>
                </c:ext>
                <c:ext xmlns:c15="http://schemas.microsoft.com/office/drawing/2012/chart" uri="{CE6537A1-D6FC-4f65-9D91-7224C49458BB}">
                  <c15:dlblFieldTable>
                    <c15:dlblFTEntry>
                      <c15:txfldGUID>{90A88ADA-5986-4BDC-ABB4-2FC20E670CEB}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CB-46C1-B926-310DCE2F0E5A}"/>
                </c:ext>
                <c:ext xmlns:c15="http://schemas.microsoft.com/office/drawing/2012/chart" uri="{CE6537A1-D6FC-4f65-9D91-7224C49458BB}">
                  <c15:dlblFieldTable>
                    <c15:dlblFTEntry>
                      <c15:txfldGUID>{2CF63797-F5C6-4048-AF8F-3364C2D1E354}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CB-46C1-B926-310DCE2F0E5A}"/>
                </c:ext>
                <c:ext xmlns:c15="http://schemas.microsoft.com/office/drawing/2012/chart" uri="{CE6537A1-D6FC-4f65-9D91-7224C49458BB}">
                  <c15:dlblFieldTable>
                    <c15:dlblFTEntry>
                      <c15:txfldGUID>{E97DDE5E-9341-4F44-A59D-4E371A53F1A8}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DCB-46C1-B926-310DCE2F0E5A}"/>
                </c:ext>
                <c:ext xmlns:c15="http://schemas.microsoft.com/office/drawing/2012/chart" uri="{CE6537A1-D6FC-4f65-9D91-7224C49458BB}">
                  <c15:dlblFieldTable>
                    <c15:dlblFTEntry>
                      <c15:txfldGUID>{086E810F-B66C-4C73-B42C-2B94F3DB5DD4}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CB-46C1-B926-310DCE2F0E5A}"/>
                </c:ext>
                <c:ext xmlns:c15="http://schemas.microsoft.com/office/drawing/2012/chart" uri="{CE6537A1-D6FC-4f65-9D91-7224C49458BB}">
                  <c15:dlblFieldTable>
                    <c15:dlblFTEntry>
                      <c15:txfldGUID>{9DCC9B79-6666-446A-85F0-9EC7EC4E10DE}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DCB-46C1-B926-310DCE2F0E5A}"/>
                </c:ext>
                <c:ext xmlns:c15="http://schemas.microsoft.com/office/drawing/2012/chart" uri="{CE6537A1-D6FC-4f65-9D91-7224C49458BB}">
                  <c15:dlblFieldTable>
                    <c15:dlblFTEntry>
                      <c15:txfldGUID>{AA7A9E22-4E90-449B-97AB-69164626E721}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CB-46C1-B926-310DCE2F0E5A}"/>
                </c:ext>
                <c:ext xmlns:c15="http://schemas.microsoft.com/office/drawing/2012/chart" uri="{CE6537A1-D6FC-4f65-9D91-7224C49458BB}">
                  <c15:dlblFieldTable>
                    <c15:dlblFTEntry>
                      <c15:txfldGUID>{80946F50-DBCE-4CC2-BFB2-E0EA1F853499}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DCB-46C1-B926-310DCE2F0E5A}"/>
                </c:ext>
                <c:ext xmlns:c15="http://schemas.microsoft.com/office/drawing/2012/chart" uri="{CE6537A1-D6FC-4f65-9D91-7224C49458BB}">
                  <c15:dlblFieldTable>
                    <c15:dlblFTEntry>
                      <c15:txfldGUID>{C5F26FF6-BCD3-403F-959B-26857019C2A3}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64.099999999999994</c:v>
                </c:pt>
                <c:pt idx="16">
                  <c:v>65.900000000000006</c:v>
                </c:pt>
              </c:numCache>
            </c:numRef>
          </c:xVal>
          <c:yVal>
            <c:numRef>
              <c:f>公会計指標分析・財政指標組合せ分析表!$BP$51:$DC$51</c:f>
              <c:numCache>
                <c:formatCode>#,##0.0;"▲ "#,##0.0</c:formatCode>
                <c:ptCount val="40"/>
                <c:pt idx="0">
                  <c:v>134.1</c:v>
                </c:pt>
                <c:pt idx="8">
                  <c:v>124.8</c:v>
                </c:pt>
                <c:pt idx="16">
                  <c:v>117.2</c:v>
                </c:pt>
              </c:numCache>
            </c:numRef>
          </c:yVal>
          <c:smooth val="0"/>
          <c:extLst xmlns:c16r2="http://schemas.microsoft.com/office/drawing/2015/06/chart">
            <c:ext xmlns:c16="http://schemas.microsoft.com/office/drawing/2014/chart" uri="{C3380CC4-5D6E-409C-BE32-E72D297353CC}">
              <c16:uniqueId val="{00000009-8DCB-46C1-B926-310DCE2F0E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CB-46C1-B926-310DCE2F0E5A}"/>
                </c:ext>
                <c:ext xmlns:c15="http://schemas.microsoft.com/office/drawing/2012/chart" uri="{CE6537A1-D6FC-4f65-9D91-7224C49458BB}">
                  <c15:dlblFieldTable>
                    <c15:dlblFTEntry>
                      <c15:txfldGUID>{FB724532-02E4-41A1-B524-EB62D4D102A4}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DCB-46C1-B926-310DCE2F0E5A}"/>
                </c:ext>
                <c:ext xmlns:c15="http://schemas.microsoft.com/office/drawing/2012/chart" uri="{CE6537A1-D6FC-4f65-9D91-7224C49458BB}">
                  <c15:dlblFieldTable>
                    <c15:dlblFTEntry>
                      <c15:txfldGUID>{D08F0F9F-F1E8-4889-BF03-57FE42AAE7D2}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DCB-46C1-B926-310DCE2F0E5A}"/>
                </c:ext>
                <c:ext xmlns:c15="http://schemas.microsoft.com/office/drawing/2012/chart" uri="{CE6537A1-D6FC-4f65-9D91-7224C49458BB}">
                  <c15:dlblFieldTable>
                    <c15:dlblFTEntry>
                      <c15:txfldGUID>{BC9E562A-52FF-49E8-ABD1-528C6696E803}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DCB-46C1-B926-310DCE2F0E5A}"/>
                </c:ext>
                <c:ext xmlns:c15="http://schemas.microsoft.com/office/drawing/2012/chart" uri="{CE6537A1-D6FC-4f65-9D91-7224C49458BB}">
                  <c15:dlblFieldTable>
                    <c15:dlblFTEntry>
                      <c15:txfldGUID>{265A1407-FE8A-45B9-B3EC-FFD3B10C795F}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DCB-46C1-B926-310DCE2F0E5A}"/>
                </c:ext>
                <c:ext xmlns:c15="http://schemas.microsoft.com/office/drawing/2012/chart" uri="{CE6537A1-D6FC-4f65-9D91-7224C49458BB}">
                  <c15:dlblFieldTable>
                    <c15:dlblFTEntry>
                      <c15:txfldGUID>{DCE588C4-18D6-420C-A10F-0FA8512201A2}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DCB-46C1-B926-310DCE2F0E5A}"/>
                </c:ext>
                <c:ext xmlns:c15="http://schemas.microsoft.com/office/drawing/2012/chart" uri="{CE6537A1-D6FC-4f65-9D91-7224C49458BB}">
                  <c15:dlblFieldTable>
                    <c15:dlblFTEntry>
                      <c15:txfldGUID>{66B08271-C60C-46CD-BBAE-28350354194F}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DCB-46C1-B926-310DCE2F0E5A}"/>
                </c:ext>
                <c:ext xmlns:c15="http://schemas.microsoft.com/office/drawing/2012/chart" uri="{CE6537A1-D6FC-4f65-9D91-7224C49458BB}">
                  <c15:dlblFieldTable>
                    <c15:dlblFTEntry>
                      <c15:txfldGUID>{5A0EA568-3753-4D46-B39A-F4398D33A5B5}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DCB-46C1-B926-310DCE2F0E5A}"/>
                </c:ext>
                <c:ext xmlns:c15="http://schemas.microsoft.com/office/drawing/2012/chart" uri="{CE6537A1-D6FC-4f65-9D91-7224C49458BB}">
                  <c15:dlblFieldTable>
                    <c15:dlblFTEntry>
                      <c15:txfldGUID>{7AB6BEFF-0A86-44B7-8A4A-7ADC7530CFE7}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DCB-46C1-B926-310DCE2F0E5A}"/>
                </c:ext>
                <c:ext xmlns:c15="http://schemas.microsoft.com/office/drawing/2012/chart" uri="{CE6537A1-D6FC-4f65-9D91-7224C49458BB}">
                  <c15:dlblFieldTable>
                    <c15:dlblFTEntry>
                      <c15:txfldGUID>{4260C50C-7FC3-4C26-89B9-8E3B445137EC}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numCache>
            </c:numRef>
          </c:xVal>
          <c:yVal>
            <c:numRef>
              <c:f>公会計指標分析・財政指標組合せ分析表!$BP$55:$DC$55</c:f>
              <c:numCache>
                <c:formatCode>#,##0.0;"▲ "#,##0.0</c:formatCode>
                <c:ptCount val="40"/>
                <c:pt idx="0">
                  <c:v>34.9</c:v>
                </c:pt>
                <c:pt idx="8">
                  <c:v>15</c:v>
                </c:pt>
                <c:pt idx="16">
                  <c:v>12.2</c:v>
                </c:pt>
              </c:numCache>
            </c:numRef>
          </c:yVal>
          <c:smooth val="0"/>
          <c:extLst xmlns:c16r2="http://schemas.microsoft.com/office/drawing/2015/06/chart">
            <c:ext xmlns:c16="http://schemas.microsoft.com/office/drawing/2014/chart" uri="{C3380CC4-5D6E-409C-BE32-E72D297353CC}">
              <c16:uniqueId val="{00000013-8DCB-46C1-B926-310DCE2F0E5A}"/>
            </c:ext>
          </c:extLst>
        </c:ser>
        <c:dLbls>
          <c:showLegendKey val="0"/>
          <c:showVal val="1"/>
          <c:showCatName val="0"/>
          <c:showSerName val="0"/>
          <c:showPercent val="0"/>
          <c:showBubbleSize val="0"/>
        </c:dLbls>
        <c:axId val="64395136"/>
        <c:axId val="173871104"/>
      </c:scatterChart>
      <c:valAx>
        <c:axId val="64395136"/>
        <c:scaling>
          <c:orientation val="minMax"/>
          <c:max val="66.399999999999991"/>
          <c:min val="59.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871104"/>
        <c:crosses val="autoZero"/>
        <c:crossBetween val="midCat"/>
      </c:valAx>
      <c:valAx>
        <c:axId val="173871104"/>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39513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DE-4AC2-8D4B-0219748EB49B}"/>
                </c:ext>
                <c:ext xmlns:c15="http://schemas.microsoft.com/office/drawing/2012/chart" uri="{CE6537A1-D6FC-4f65-9D91-7224C49458BB}">
                  <c15:dlblFieldTable>
                    <c15:dlblFTEntry>
                      <c15:txfldGUID>{D02E7468-998F-48A3-B29B-E9F020B2B198}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DE-4AC2-8D4B-0219748EB49B}"/>
                </c:ext>
                <c:ext xmlns:c15="http://schemas.microsoft.com/office/drawing/2012/chart" uri="{CE6537A1-D6FC-4f65-9D91-7224C49458BB}">
                  <c15:dlblFieldTable>
                    <c15:dlblFTEntry>
                      <c15:txfldGUID>{9CC688A2-F70D-4670-BECD-A25CB0387C41}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DE-4AC2-8D4B-0219748EB49B}"/>
                </c:ext>
                <c:ext xmlns:c15="http://schemas.microsoft.com/office/drawing/2012/chart" uri="{CE6537A1-D6FC-4f65-9D91-7224C49458BB}">
                  <c15:dlblFieldTable>
                    <c15:dlblFTEntry>
                      <c15:txfldGUID>{71FE8A5C-1D30-4BFA-8D72-CD42BF74E8AA}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DE-4AC2-8D4B-0219748EB49B}"/>
                </c:ext>
                <c:ext xmlns:c15="http://schemas.microsoft.com/office/drawing/2012/chart" uri="{CE6537A1-D6FC-4f65-9D91-7224C49458BB}">
                  <c15:dlblFieldTable>
                    <c15:dlblFTEntry>
                      <c15:txfldGUID>{1559D81E-6C9B-41F0-A770-238E76BD86F0}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DE-4AC2-8D4B-0219748EB49B}"/>
                </c:ext>
                <c:ext xmlns:c15="http://schemas.microsoft.com/office/drawing/2012/chart" uri="{CE6537A1-D6FC-4f65-9D91-7224C49458BB}">
                  <c15:dlblFieldTable>
                    <c15:dlblFTEntry>
                      <c15:txfldGUID>{72A5108B-2750-4D9B-9205-2FBE38059CD1}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DE-4AC2-8D4B-0219748EB49B}"/>
                </c:ext>
                <c:ext xmlns:c15="http://schemas.microsoft.com/office/drawing/2012/chart" uri="{CE6537A1-D6FC-4f65-9D91-7224C49458BB}">
                  <c15:dlblFieldTable>
                    <c15:dlblFTEntry>
                      <c15:txfldGUID>{D2B8747D-4497-48B0-8805-F010303265D1}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DE-4AC2-8D4B-0219748EB49B}"/>
                </c:ext>
                <c:ext xmlns:c15="http://schemas.microsoft.com/office/drawing/2012/chart" uri="{CE6537A1-D6FC-4f65-9D91-7224C49458BB}">
                  <c15:dlblFieldTable>
                    <c15:dlblFTEntry>
                      <c15:txfldGUID>{50616519-7B32-41FE-9B5A-6055039C4599}</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DE-4AC2-8D4B-0219748EB49B}"/>
                </c:ext>
                <c:ext xmlns:c15="http://schemas.microsoft.com/office/drawing/2012/chart" uri="{CE6537A1-D6FC-4f65-9D91-7224C49458BB}">
                  <c15:dlblFieldTable>
                    <c15:dlblFTEntry>
                      <c15:txfldGUID>{F7E0F808-D0F5-4D08-89AD-0A47892004A3}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DE-4AC2-8D4B-0219748EB49B}"/>
                </c:ext>
                <c:ext xmlns:c15="http://schemas.microsoft.com/office/drawing/2012/chart" uri="{CE6537A1-D6FC-4f65-9D91-7224C49458BB}">
                  <c15:dlblFieldTable>
                    <c15:dlblFTEntry>
                      <c15:txfldGUID>{6037E53D-3396-4020-8FD0-F54F94A4C192}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13.6</c:v>
                </c:pt>
                <c:pt idx="16">
                  <c:v>11.9</c:v>
                </c:pt>
                <c:pt idx="24">
                  <c:v>10.6</c:v>
                </c:pt>
                <c:pt idx="32">
                  <c:v>9.1</c:v>
                </c:pt>
              </c:numCache>
            </c:numRef>
          </c:xVal>
          <c:yVal>
            <c:numRef>
              <c:f>公会計指標分析・財政指標組合せ分析表!$BP$73:$DC$73</c:f>
              <c:numCache>
                <c:formatCode>#,##0.0;"▲ "#,##0.0</c:formatCode>
                <c:ptCount val="40"/>
                <c:pt idx="0">
                  <c:v>134.1</c:v>
                </c:pt>
                <c:pt idx="8">
                  <c:v>124.8</c:v>
                </c:pt>
                <c:pt idx="16">
                  <c:v>117.2</c:v>
                </c:pt>
                <c:pt idx="24">
                  <c:v>101.3</c:v>
                </c:pt>
                <c:pt idx="32">
                  <c:v>94</c:v>
                </c:pt>
              </c:numCache>
            </c:numRef>
          </c:yVal>
          <c:smooth val="0"/>
          <c:extLst xmlns:c16r2="http://schemas.microsoft.com/office/drawing/2015/06/chart">
            <c:ext xmlns:c16="http://schemas.microsoft.com/office/drawing/2014/chart" uri="{C3380CC4-5D6E-409C-BE32-E72D297353CC}">
              <c16:uniqueId val="{00000009-83DE-4AC2-8D4B-0219748EB4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DE-4AC2-8D4B-0219748EB49B}"/>
                </c:ext>
                <c:ext xmlns:c15="http://schemas.microsoft.com/office/drawing/2012/chart" uri="{CE6537A1-D6FC-4f65-9D91-7224C49458BB}">
                  <c15:dlblFieldTable>
                    <c15:dlblFTEntry>
                      <c15:txfldGUID>{33281520-601C-481B-9FD6-765A55852786}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DE-4AC2-8D4B-0219748EB49B}"/>
                </c:ext>
                <c:ext xmlns:c15="http://schemas.microsoft.com/office/drawing/2012/chart" uri="{CE6537A1-D6FC-4f65-9D91-7224C49458BB}">
                  <c15:dlblFieldTable>
                    <c15:dlblFTEntry>
                      <c15:txfldGUID>{9CB5C1B8-F606-441C-B027-4289866F3534}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DE-4AC2-8D4B-0219748EB49B}"/>
                </c:ext>
                <c:ext xmlns:c15="http://schemas.microsoft.com/office/drawing/2012/chart" uri="{CE6537A1-D6FC-4f65-9D91-7224C49458BB}">
                  <c15:dlblFieldTable>
                    <c15:dlblFTEntry>
                      <c15:txfldGUID>{FCFD468B-514D-4204-98DB-B7FE0A6724D8}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DE-4AC2-8D4B-0219748EB49B}"/>
                </c:ext>
                <c:ext xmlns:c15="http://schemas.microsoft.com/office/drawing/2012/chart" uri="{CE6537A1-D6FC-4f65-9D91-7224C49458BB}">
                  <c15:dlblFieldTable>
                    <c15:dlblFTEntry>
                      <c15:txfldGUID>{C7F5D1B5-126B-4A2E-85B5-D241E781EECF}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DE-4AC2-8D4B-0219748EB49B}"/>
                </c:ext>
                <c:ext xmlns:c15="http://schemas.microsoft.com/office/drawing/2012/chart" uri="{CE6537A1-D6FC-4f65-9D91-7224C49458BB}">
                  <c15:dlblFieldTable>
                    <c15:dlblFTEntry>
                      <c15:txfldGUID>{AC11D1BE-A763-4E0B-8569-7F408543370C}</c15:txfldGUID>
                      <c15:f>#REF!</c15:f>
                      <c15:dlblFieldTableCache>
                        <c:ptCount val="1"/>
                        <c:pt idx="0">
                          <c:v>#REF!</c:v>
                        </c:pt>
                      </c15:dlblFieldTableCache>
                    </c15:dlblFTEntry>
                  </c15:dlblFieldTable>
                  <c15:showDataLabelsRange val="0"/>
                </c:ext>
              </c:extLst>
            </c:dLbl>
            <c:dLbl>
              <c:idx val="8"/>
              <c:layout>
                <c:manualLayout>
                  <c:x val="-2.428947380512594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DE-4AC2-8D4B-0219748EB49B}"/>
                </c:ext>
                <c:ext xmlns:c15="http://schemas.microsoft.com/office/drawing/2012/chart" uri="{CE6537A1-D6FC-4f65-9D91-7224C49458BB}">
                  <c15:dlblFieldTable>
                    <c15:dlblFTEntry>
                      <c15:txfldGUID>{3A1A0B46-5A78-48E6-9CE8-660A99EA0E54}</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9106509433095321E-2"/>
                  <c:y val="-6.575470218308426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DE-4AC2-8D4B-0219748EB49B}"/>
                </c:ext>
                <c:ext xmlns:c15="http://schemas.microsoft.com/office/drawing/2012/chart" uri="{CE6537A1-D6FC-4f65-9D91-7224C49458BB}">
                  <c15:dlblFieldTable>
                    <c15:dlblFTEntry>
                      <c15:txfldGUID>{8A54F84F-A9EE-4AF4-AF49-8DD2A629A66B}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26926167214760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DE-4AC2-8D4B-0219748EB49B}"/>
                </c:ext>
                <c:ext xmlns:c15="http://schemas.microsoft.com/office/drawing/2012/chart" uri="{CE6537A1-D6FC-4f65-9D91-7224C49458BB}">
                  <c15:dlblFieldTable>
                    <c15:dlblFTEntry>
                      <c15:txfldGUID>{EC4498EF-476E-4B05-A79B-040C75E4B25F}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7.880279360260626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DE-4AC2-8D4B-0219748EB49B}"/>
                </c:ext>
                <c:ext xmlns:c15="http://schemas.microsoft.com/office/drawing/2012/chart" uri="{CE6537A1-D6FC-4f65-9D91-7224C49458BB}">
                  <c15:dlblFieldTable>
                    <c15:dlblFTEntry>
                      <c15:txfldGUID>{74C31FD9-70A7-4D07-BDCF-F74B70096662}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83DE-4AC2-8D4B-0219748EB49B}"/>
            </c:ext>
          </c:extLst>
        </c:ser>
        <c:dLbls>
          <c:showLegendKey val="0"/>
          <c:showVal val="1"/>
          <c:showCatName val="0"/>
          <c:showSerName val="0"/>
          <c:showPercent val="0"/>
          <c:showBubbleSize val="0"/>
        </c:dLbls>
        <c:axId val="174460288"/>
        <c:axId val="174495232"/>
      </c:scatterChart>
      <c:valAx>
        <c:axId val="174460288"/>
        <c:scaling>
          <c:orientation val="minMax"/>
          <c:max val="17"/>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495232"/>
        <c:crosses val="autoZero"/>
        <c:crossBetween val="midCat"/>
      </c:valAx>
      <c:valAx>
        <c:axId val="174495232"/>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46028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分子の大部分を占める元利償還金については、過去の大規模な投資的事業のほか、数次にわたる国の経済対策に伴う起債の償還が影響し、実質公債費比率は</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％と類似団体の中でも高い数値となっている。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今後も公債費の負担適正化を図るため、新発債発行の抑制に努めたい。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将来負担比率の分子のうち主なものは、一般会計等に係る地方債の現在高であり、令和元年度末で</a:t>
          </a:r>
          <a:r>
            <a:rPr kumimoji="1" lang="en-US" altLang="ja-JP" sz="1400">
              <a:latin typeface="ＭＳ ゴシック" pitchFamily="49" charset="-128"/>
              <a:ea typeface="ＭＳ ゴシック" pitchFamily="49" charset="-128"/>
            </a:rPr>
            <a:t>64,286</a:t>
          </a:r>
          <a:r>
            <a:rPr kumimoji="1" lang="ja-JP" altLang="en-US" sz="1400">
              <a:latin typeface="ＭＳ ゴシック" pitchFamily="49" charset="-128"/>
              <a:ea typeface="ＭＳ ゴシック" pitchFamily="49" charset="-128"/>
            </a:rPr>
            <a:t>百万円で、対前年度</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引き続き、将来負担比率の低減に向け、地方債の新規発行の抑制を図る。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鳥取県米子市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がいなよなご応援基金を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百万円を積み立てたほか、財政調整基金に決算剰余金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各基金の目的に沿って、その役割を果たすことができるよう必要な額の積立や適正な運用に努める。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・がいなよなご応援基金：教育環境の充実・子育ての支援、中海の環境保全・中海を活かした観光、産業等の振興、地域福祉の充実等の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「ふるさと米子」の未来に向けての発展に資する事業の実施。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・公共施設整備等基金：公共施設の整備及び特定事業の実施。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・がいなよなご応援基金：事業実施に伴う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百万円の取崩に対し、ふるさと納税による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・公共施設整備等基金：米子駅前ショッピングセンター等の土地、建物貸付料の積立により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・がいなよなご応援基金：今後も米子の発展に資する事業を継続して実施できるよう、寄附実績の増を図り、計画的な積立を行っていく。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・公共施設整備等基金：米子駅前ショッピングセンターの改修等も見込まれることから、毎年度計画的に積立を行っていく。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年度決算剰余金処分に伴う積立等を行ったため、前年度と比較して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年度においては、新型コロナウイルス感染症対策として補正予算において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百万円の基金繰入金を予算化しており、令和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百万円の基金繰入金を予算化する予定である。今後も災害等の不測の事態に備える必要があることから、標準財政規模の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億円程度の基金残高を目標として積立を行っていく。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漁港建設事業、米子空港周辺地域振興計画事業、米子駅バリアフリー化支援事業の起債償還に係る積立等により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百万円積み立てたが、起債繰上償還のため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本市の地方債残高は、第三セクター等改革推進債を借り入れた平成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年度をピークに減少傾向にあるものの、今後の税収や交付税の減少を考慮すると相対的に公債費負担が重くなることも想定されるため、毎年度計画的に積立を行う予定である。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147,857
146,455
132.42
68,869,218
67,616,958
1,175,970
31,556,600
64,293,479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過去に取得した固定資産の減価償却費が投資的経費を上回る状況が続いていることから、上昇しており、今後も上昇していくことが見込まれる。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米子市公共施設等総合管理計画等に基づき、公共施設やインフラ施設についての個別方針や長寿命化計画を策定することにより、施設の長寿命化や施設総量の適正化等に努める。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68" name="有形固定資産減価償却率平均値テキスト"/>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30861</xdr:rowOff>
    </xdr:from>
    <xdr:to>
      <xdr:col>7</xdr:col>
      <xdr:colOff>187325</xdr:colOff>
      <xdr:row>29</xdr:row>
      <xdr:rowOff>132461</xdr:rowOff>
    </xdr:to>
    <xdr:sp macro="" textlink="">
      <xdr:nvSpPr>
        <xdr:cNvPr id="73" name="フローチャート: 判断 72"/>
        <xdr:cNvSpPr/>
      </xdr:nvSpPr>
      <xdr:spPr>
        <a:xfrm>
          <a:off x="1714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105537</xdr:rowOff>
    </xdr:from>
    <xdr:to>
      <xdr:col>15</xdr:col>
      <xdr:colOff>187325</xdr:colOff>
      <xdr:row>31</xdr:row>
      <xdr:rowOff>35687</xdr:rowOff>
    </xdr:to>
    <xdr:sp macro="" textlink="">
      <xdr:nvSpPr>
        <xdr:cNvPr id="79" name="楕円 78"/>
        <xdr:cNvSpPr/>
      </xdr:nvSpPr>
      <xdr:spPr>
        <a:xfrm>
          <a:off x="3238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27813</xdr:rowOff>
    </xdr:from>
    <xdr:to>
      <xdr:col>11</xdr:col>
      <xdr:colOff>187325</xdr:colOff>
      <xdr:row>30</xdr:row>
      <xdr:rowOff>129413</xdr:rowOff>
    </xdr:to>
    <xdr:sp macro="" textlink="">
      <xdr:nvSpPr>
        <xdr:cNvPr id="80" name="楕円 79"/>
        <xdr:cNvSpPr/>
      </xdr:nvSpPr>
      <xdr:spPr>
        <a:xfrm>
          <a:off x="2476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78613</xdr:rowOff>
    </xdr:from>
    <xdr:to>
      <xdr:col>15</xdr:col>
      <xdr:colOff>136525</xdr:colOff>
      <xdr:row>30</xdr:row>
      <xdr:rowOff>156337</xdr:rowOff>
    </xdr:to>
    <xdr:cxnSp macro="">
      <xdr:nvCxnSpPr>
        <xdr:cNvPr id="81" name="直線コネクタ 80"/>
        <xdr:cNvCxnSpPr/>
      </xdr:nvCxnSpPr>
      <xdr:spPr>
        <a:xfrm>
          <a:off x="2527300" y="5993638"/>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74041</xdr:rowOff>
    </xdr:from>
    <xdr:to>
      <xdr:col>7</xdr:col>
      <xdr:colOff>187325</xdr:colOff>
      <xdr:row>30</xdr:row>
      <xdr:rowOff>4191</xdr:rowOff>
    </xdr:to>
    <xdr:sp macro="" textlink="">
      <xdr:nvSpPr>
        <xdr:cNvPr id="82" name="楕円 81"/>
        <xdr:cNvSpPr/>
      </xdr:nvSpPr>
      <xdr:spPr>
        <a:xfrm>
          <a:off x="1714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124841</xdr:rowOff>
    </xdr:from>
    <xdr:to>
      <xdr:col>11</xdr:col>
      <xdr:colOff>136525</xdr:colOff>
      <xdr:row>30</xdr:row>
      <xdr:rowOff>78613</xdr:rowOff>
    </xdr:to>
    <xdr:cxnSp macro="">
      <xdr:nvCxnSpPr>
        <xdr:cNvPr id="83" name="直線コネクタ 82"/>
        <xdr:cNvCxnSpPr/>
      </xdr:nvCxnSpPr>
      <xdr:spPr>
        <a:xfrm>
          <a:off x="1765300" y="5868416"/>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4"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85"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86"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148988</xdr:rowOff>
    </xdr:from>
    <xdr:ext cx="405111" cy="259045"/>
    <xdr:sp macro="" textlink="">
      <xdr:nvSpPr>
        <xdr:cNvPr id="87" name="n_4aveValue有形固定資産減価償却率"/>
        <xdr:cNvSpPr txBox="1"/>
      </xdr:nvSpPr>
      <xdr:spPr>
        <a:xfrm>
          <a:off x="1562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26814</xdr:rowOff>
    </xdr:from>
    <xdr:ext cx="405111" cy="259045"/>
    <xdr:sp macro="" textlink="">
      <xdr:nvSpPr>
        <xdr:cNvPr id="88" name="n_2mainValue有形固定資産減価償却率"/>
        <xdr:cNvSpPr txBox="1"/>
      </xdr:nvSpPr>
      <xdr:spPr>
        <a:xfrm>
          <a:off x="3086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120540</xdr:rowOff>
    </xdr:from>
    <xdr:ext cx="405111" cy="259045"/>
    <xdr:sp macro="" textlink="">
      <xdr:nvSpPr>
        <xdr:cNvPr id="89" name="n_3mainValue有形固定資産減価償却率"/>
        <xdr:cNvSpPr txBox="1"/>
      </xdr:nvSpPr>
      <xdr:spPr>
        <a:xfrm>
          <a:off x="2324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166768</xdr:rowOff>
    </xdr:from>
    <xdr:ext cx="405111" cy="259045"/>
    <xdr:sp macro="" textlink="">
      <xdr:nvSpPr>
        <xdr:cNvPr id="90" name="n_4mainValue有形固定資産減価償却率"/>
        <xdr:cNvSpPr txBox="1"/>
      </xdr:nvSpPr>
      <xdr:spPr>
        <a:xfrm>
          <a:off x="1562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地方債の償還額が発行額を上回っており、地方債残高は減少しているものの、類似団体と比較しても地方債残高が大きいことから、類似団体平均値よりも長くなっている。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今後も引き続き新発債の発行抑制や繰上償還等により、地方債残高の減少に取り組む必要がある。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1" name="直線コネクタ 120"/>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2"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3" name="直線コネクタ 122"/>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26"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27" name="フローチャート: 判断 126"/>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28" name="フローチャート: 判断 127"/>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29" name="フローチャート: 判断 128"/>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0" name="フローチャート: 判断 129"/>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31" name="フローチャート: 判断 130"/>
        <xdr:cNvSpPr/>
      </xdr:nvSpPr>
      <xdr:spPr>
        <a:xfrm>
          <a:off x="11747500" y="579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54066</xdr:rowOff>
    </xdr:from>
    <xdr:to>
      <xdr:col>76</xdr:col>
      <xdr:colOff>73025</xdr:colOff>
      <xdr:row>31</xdr:row>
      <xdr:rowOff>155666</xdr:rowOff>
    </xdr:to>
    <xdr:sp macro="" textlink="">
      <xdr:nvSpPr>
        <xdr:cNvPr id="137" name="楕円 136"/>
        <xdr:cNvSpPr/>
      </xdr:nvSpPr>
      <xdr:spPr>
        <a:xfrm>
          <a:off x="14744700" y="61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32493</xdr:rowOff>
    </xdr:from>
    <xdr:ext cx="469744" cy="259045"/>
    <xdr:sp macro="" textlink="">
      <xdr:nvSpPr>
        <xdr:cNvPr id="138" name="債務償還比率該当値テキスト"/>
        <xdr:cNvSpPr txBox="1"/>
      </xdr:nvSpPr>
      <xdr:spPr>
        <a:xfrm>
          <a:off x="14846300" y="611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46355</xdr:rowOff>
    </xdr:from>
    <xdr:to>
      <xdr:col>72</xdr:col>
      <xdr:colOff>123825</xdr:colOff>
      <xdr:row>31</xdr:row>
      <xdr:rowOff>147955</xdr:rowOff>
    </xdr:to>
    <xdr:sp macro="" textlink="">
      <xdr:nvSpPr>
        <xdr:cNvPr id="139" name="楕円 138"/>
        <xdr:cNvSpPr/>
      </xdr:nvSpPr>
      <xdr:spPr>
        <a:xfrm>
          <a:off x="14033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97155</xdr:rowOff>
    </xdr:from>
    <xdr:to>
      <xdr:col>76</xdr:col>
      <xdr:colOff>22225</xdr:colOff>
      <xdr:row>31</xdr:row>
      <xdr:rowOff>104866</xdr:rowOff>
    </xdr:to>
    <xdr:cxnSp macro="">
      <xdr:nvCxnSpPr>
        <xdr:cNvPr id="140" name="直線コネクタ 139"/>
        <xdr:cNvCxnSpPr/>
      </xdr:nvCxnSpPr>
      <xdr:spPr>
        <a:xfrm>
          <a:off x="14084300" y="6183630"/>
          <a:ext cx="711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41420</xdr:rowOff>
    </xdr:from>
    <xdr:to>
      <xdr:col>68</xdr:col>
      <xdr:colOff>123825</xdr:colOff>
      <xdr:row>31</xdr:row>
      <xdr:rowOff>143020</xdr:rowOff>
    </xdr:to>
    <xdr:sp macro="" textlink="">
      <xdr:nvSpPr>
        <xdr:cNvPr id="141" name="楕円 140"/>
        <xdr:cNvSpPr/>
      </xdr:nvSpPr>
      <xdr:spPr>
        <a:xfrm>
          <a:off x="13271500" y="61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92220</xdr:rowOff>
    </xdr:from>
    <xdr:to>
      <xdr:col>72</xdr:col>
      <xdr:colOff>73025</xdr:colOff>
      <xdr:row>31</xdr:row>
      <xdr:rowOff>97155</xdr:rowOff>
    </xdr:to>
    <xdr:cxnSp macro="">
      <xdr:nvCxnSpPr>
        <xdr:cNvPr id="142" name="直線コネクタ 141"/>
        <xdr:cNvCxnSpPr/>
      </xdr:nvCxnSpPr>
      <xdr:spPr>
        <a:xfrm>
          <a:off x="13322300" y="6178695"/>
          <a:ext cx="762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41317</xdr:rowOff>
    </xdr:from>
    <xdr:to>
      <xdr:col>64</xdr:col>
      <xdr:colOff>123825</xdr:colOff>
      <xdr:row>31</xdr:row>
      <xdr:rowOff>142917</xdr:rowOff>
    </xdr:to>
    <xdr:sp macro="" textlink="">
      <xdr:nvSpPr>
        <xdr:cNvPr id="143" name="楕円 142"/>
        <xdr:cNvSpPr/>
      </xdr:nvSpPr>
      <xdr:spPr>
        <a:xfrm>
          <a:off x="12509500" y="61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92117</xdr:rowOff>
    </xdr:from>
    <xdr:to>
      <xdr:col>68</xdr:col>
      <xdr:colOff>73025</xdr:colOff>
      <xdr:row>31</xdr:row>
      <xdr:rowOff>92220</xdr:rowOff>
    </xdr:to>
    <xdr:cxnSp macro="">
      <xdr:nvCxnSpPr>
        <xdr:cNvPr id="144" name="直線コネクタ 143"/>
        <xdr:cNvCxnSpPr/>
      </xdr:nvCxnSpPr>
      <xdr:spPr>
        <a:xfrm>
          <a:off x="12560300" y="6178592"/>
          <a:ext cx="762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64347</xdr:rowOff>
    </xdr:from>
    <xdr:to>
      <xdr:col>60</xdr:col>
      <xdr:colOff>123825</xdr:colOff>
      <xdr:row>31</xdr:row>
      <xdr:rowOff>165947</xdr:rowOff>
    </xdr:to>
    <xdr:sp macro="" textlink="">
      <xdr:nvSpPr>
        <xdr:cNvPr id="145" name="楕円 144"/>
        <xdr:cNvSpPr/>
      </xdr:nvSpPr>
      <xdr:spPr>
        <a:xfrm>
          <a:off x="11747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92117</xdr:rowOff>
    </xdr:from>
    <xdr:to>
      <xdr:col>64</xdr:col>
      <xdr:colOff>73025</xdr:colOff>
      <xdr:row>31</xdr:row>
      <xdr:rowOff>115147</xdr:rowOff>
    </xdr:to>
    <xdr:cxnSp macro="">
      <xdr:nvCxnSpPr>
        <xdr:cNvPr id="146" name="直線コネクタ 145"/>
        <xdr:cNvCxnSpPr/>
      </xdr:nvCxnSpPr>
      <xdr:spPr>
        <a:xfrm flipV="1">
          <a:off x="11798300" y="6178592"/>
          <a:ext cx="7620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47"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48"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49"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170989</xdr:rowOff>
    </xdr:from>
    <xdr:ext cx="469744" cy="259045"/>
    <xdr:sp macro="" textlink="">
      <xdr:nvSpPr>
        <xdr:cNvPr id="150" name="n_4aveValue債務償還比率"/>
        <xdr:cNvSpPr txBox="1"/>
      </xdr:nvSpPr>
      <xdr:spPr>
        <a:xfrm>
          <a:off x="11563427" y="557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139082</xdr:rowOff>
    </xdr:from>
    <xdr:ext cx="469744" cy="259045"/>
    <xdr:sp macro="" textlink="">
      <xdr:nvSpPr>
        <xdr:cNvPr id="151" name="n_1mainValue債務償還比率"/>
        <xdr:cNvSpPr txBox="1"/>
      </xdr:nvSpPr>
      <xdr:spPr>
        <a:xfrm>
          <a:off x="13836727"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134147</xdr:rowOff>
    </xdr:from>
    <xdr:ext cx="469744" cy="259045"/>
    <xdr:sp macro="" textlink="">
      <xdr:nvSpPr>
        <xdr:cNvPr id="152" name="n_2mainValue債務償還比率"/>
        <xdr:cNvSpPr txBox="1"/>
      </xdr:nvSpPr>
      <xdr:spPr>
        <a:xfrm>
          <a:off x="13087427" y="622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134044</xdr:rowOff>
    </xdr:from>
    <xdr:ext cx="469744" cy="259045"/>
    <xdr:sp macro="" textlink="">
      <xdr:nvSpPr>
        <xdr:cNvPr id="153" name="n_3mainValue債務償還比率"/>
        <xdr:cNvSpPr txBox="1"/>
      </xdr:nvSpPr>
      <xdr:spPr>
        <a:xfrm>
          <a:off x="12325427" y="622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157074</xdr:rowOff>
    </xdr:from>
    <xdr:ext cx="469744" cy="259045"/>
    <xdr:sp macro="" textlink="">
      <xdr:nvSpPr>
        <xdr:cNvPr id="154" name="n_4mainValue債務償還比率"/>
        <xdr:cNvSpPr txBox="1"/>
      </xdr:nvSpPr>
      <xdr:spPr>
        <a:xfrm>
          <a:off x="11563427" y="62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147,857
146,455
132.42
68,869,218
67,616,958
1,175,970
31,556,600
64,293,479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93980</xdr:rowOff>
    </xdr:from>
    <xdr:to>
      <xdr:col>15</xdr:col>
      <xdr:colOff>101600</xdr:colOff>
      <xdr:row>38</xdr:row>
      <xdr:rowOff>24130</xdr:rowOff>
    </xdr:to>
    <xdr:sp macro="" textlink="">
      <xdr:nvSpPr>
        <xdr:cNvPr id="71" name="楕円 70"/>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2" name="楕円 71"/>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144780</xdr:rowOff>
    </xdr:to>
    <xdr:cxnSp macro="">
      <xdr:nvCxnSpPr>
        <xdr:cNvPr id="73" name="直線コネクタ 72"/>
        <xdr:cNvCxnSpPr/>
      </xdr:nvCxnSpPr>
      <xdr:spPr>
        <a:xfrm>
          <a:off x="2019300" y="6442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135128</xdr:rowOff>
    </xdr:from>
    <xdr:to>
      <xdr:col>6</xdr:col>
      <xdr:colOff>38100</xdr:colOff>
      <xdr:row>37</xdr:row>
      <xdr:rowOff>65278</xdr:rowOff>
    </xdr:to>
    <xdr:sp macro="" textlink="">
      <xdr:nvSpPr>
        <xdr:cNvPr id="74" name="楕円 73"/>
        <xdr:cNvSpPr/>
      </xdr:nvSpPr>
      <xdr:spPr>
        <a:xfrm>
          <a:off x="1079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xdr:rowOff>
    </xdr:from>
    <xdr:to>
      <xdr:col>10</xdr:col>
      <xdr:colOff>114300</xdr:colOff>
      <xdr:row>37</xdr:row>
      <xdr:rowOff>99060</xdr:rowOff>
    </xdr:to>
    <xdr:cxnSp macro="">
      <xdr:nvCxnSpPr>
        <xdr:cNvPr id="75" name="直線コネクタ 74"/>
        <xdr:cNvCxnSpPr/>
      </xdr:nvCxnSpPr>
      <xdr:spPr>
        <a:xfrm>
          <a:off x="1130300" y="635812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6"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77"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78"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49801</xdr:rowOff>
    </xdr:from>
    <xdr:ext cx="405111" cy="259045"/>
    <xdr:sp macro="" textlink="">
      <xdr:nvSpPr>
        <xdr:cNvPr id="79" name="n_4aveValue【道路】&#10;有形固定資産減価償却率"/>
        <xdr:cNvSpPr txBox="1"/>
      </xdr:nvSpPr>
      <xdr:spPr>
        <a:xfrm>
          <a:off x="927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0" name="n_2mainValue【道路】&#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1" name="n_3mainValue【道路】&#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56405</xdr:rowOff>
    </xdr:from>
    <xdr:ext cx="405111" cy="259045"/>
    <xdr:sp macro="" textlink="">
      <xdr:nvSpPr>
        <xdr:cNvPr id="82" name="n_4mainValue【道路】&#10;有形固定資産減価償却率"/>
        <xdr:cNvSpPr txBox="1"/>
      </xdr:nvSpPr>
      <xdr:spPr>
        <a:xfrm>
          <a:off x="927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6" name="直線コネクタ 105"/>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07"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08" name="直線コネクタ 107"/>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09"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0" name="直線コネクタ 109"/>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1" name="【道路】&#10;一人当たり延長平均値テキスト"/>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2" name="フローチャート: 判断 111"/>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3" name="フローチャート: 判断 112"/>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4" name="フローチャート: 判断 113"/>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5" name="フローチャート: 判断 114"/>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16" name="フローチャート: 判断 115"/>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7417</xdr:rowOff>
    </xdr:from>
    <xdr:to>
      <xdr:col>46</xdr:col>
      <xdr:colOff>38100</xdr:colOff>
      <xdr:row>39</xdr:row>
      <xdr:rowOff>109017</xdr:rowOff>
    </xdr:to>
    <xdr:sp macro="" textlink="">
      <xdr:nvSpPr>
        <xdr:cNvPr id="122" name="楕円 121"/>
        <xdr:cNvSpPr/>
      </xdr:nvSpPr>
      <xdr:spPr>
        <a:xfrm>
          <a:off x="8699500" y="66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10237</xdr:rowOff>
    </xdr:from>
    <xdr:to>
      <xdr:col>41</xdr:col>
      <xdr:colOff>101600</xdr:colOff>
      <xdr:row>39</xdr:row>
      <xdr:rowOff>111837</xdr:rowOff>
    </xdr:to>
    <xdr:sp macro="" textlink="">
      <xdr:nvSpPr>
        <xdr:cNvPr id="123" name="楕円 122"/>
        <xdr:cNvSpPr/>
      </xdr:nvSpPr>
      <xdr:spPr>
        <a:xfrm>
          <a:off x="7810500" y="66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58217</xdr:rowOff>
    </xdr:from>
    <xdr:to>
      <xdr:col>45</xdr:col>
      <xdr:colOff>177800</xdr:colOff>
      <xdr:row>39</xdr:row>
      <xdr:rowOff>61037</xdr:rowOff>
    </xdr:to>
    <xdr:cxnSp macro="">
      <xdr:nvCxnSpPr>
        <xdr:cNvPr id="124" name="直線コネクタ 123"/>
        <xdr:cNvCxnSpPr/>
      </xdr:nvCxnSpPr>
      <xdr:spPr>
        <a:xfrm flipV="1">
          <a:off x="7861300" y="674476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13818</xdr:rowOff>
    </xdr:from>
    <xdr:to>
      <xdr:col>36</xdr:col>
      <xdr:colOff>165100</xdr:colOff>
      <xdr:row>39</xdr:row>
      <xdr:rowOff>115418</xdr:rowOff>
    </xdr:to>
    <xdr:sp macro="" textlink="">
      <xdr:nvSpPr>
        <xdr:cNvPr id="125" name="楕円 124"/>
        <xdr:cNvSpPr/>
      </xdr:nvSpPr>
      <xdr:spPr>
        <a:xfrm>
          <a:off x="6921500" y="67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61037</xdr:rowOff>
    </xdr:from>
    <xdr:to>
      <xdr:col>41</xdr:col>
      <xdr:colOff>50800</xdr:colOff>
      <xdr:row>39</xdr:row>
      <xdr:rowOff>64618</xdr:rowOff>
    </xdr:to>
    <xdr:cxnSp macro="">
      <xdr:nvCxnSpPr>
        <xdr:cNvPr id="126" name="直線コネクタ 125"/>
        <xdr:cNvCxnSpPr/>
      </xdr:nvCxnSpPr>
      <xdr:spPr>
        <a:xfrm flipV="1">
          <a:off x="6972300" y="674758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27"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28" name="n_2aveValue【道路】&#10;一人当たり延長"/>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29" name="n_3aveValue【道路】&#10;一人当たり延長"/>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30" name="n_4aveValue【道路】&#10;一人当たり延長"/>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125544</xdr:rowOff>
    </xdr:from>
    <xdr:ext cx="469744" cy="259045"/>
    <xdr:sp macro="" textlink="">
      <xdr:nvSpPr>
        <xdr:cNvPr id="131" name="n_2mainValue【道路】&#10;一人当たり延長"/>
        <xdr:cNvSpPr txBox="1"/>
      </xdr:nvSpPr>
      <xdr:spPr>
        <a:xfrm>
          <a:off x="8515427" y="646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128364</xdr:rowOff>
    </xdr:from>
    <xdr:ext cx="469744" cy="259045"/>
    <xdr:sp macro="" textlink="">
      <xdr:nvSpPr>
        <xdr:cNvPr id="132" name="n_3mainValue【道路】&#10;一人当たり延長"/>
        <xdr:cNvSpPr txBox="1"/>
      </xdr:nvSpPr>
      <xdr:spPr>
        <a:xfrm>
          <a:off x="7626427" y="64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106545</xdr:rowOff>
    </xdr:from>
    <xdr:ext cx="469744" cy="259045"/>
    <xdr:sp macro="" textlink="">
      <xdr:nvSpPr>
        <xdr:cNvPr id="133" name="n_4mainValue【道路】&#10;一人当たり延長"/>
        <xdr:cNvSpPr txBox="1"/>
      </xdr:nvSpPr>
      <xdr:spPr>
        <a:xfrm>
          <a:off x="6737427" y="67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6" name="テキスト ボックス 145"/>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2" name="テキスト ボックス 15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4" name="テキスト ボックス 15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56" name="直線コネクタ 155"/>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57"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58" name="直線コネクタ 157"/>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59"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0" name="直線コネクタ 159"/>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1"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2" name="フローチャート: 判断 161"/>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3" name="フローチャート: 判断 162"/>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64" name="フローチャート: 判断 163"/>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65" name="フローチャート: 判断 164"/>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xdr:rowOff>
    </xdr:from>
    <xdr:to>
      <xdr:col>6</xdr:col>
      <xdr:colOff>38100</xdr:colOff>
      <xdr:row>60</xdr:row>
      <xdr:rowOff>107950</xdr:rowOff>
    </xdr:to>
    <xdr:sp macro="" textlink="">
      <xdr:nvSpPr>
        <xdr:cNvPr id="166" name="フローチャート: 判断 165"/>
        <xdr:cNvSpPr/>
      </xdr:nvSpPr>
      <xdr:spPr>
        <a:xfrm>
          <a:off x="1079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70358</xdr:rowOff>
    </xdr:from>
    <xdr:to>
      <xdr:col>15</xdr:col>
      <xdr:colOff>101600</xdr:colOff>
      <xdr:row>62</xdr:row>
      <xdr:rowOff>508</xdr:rowOff>
    </xdr:to>
    <xdr:sp macro="" textlink="">
      <xdr:nvSpPr>
        <xdr:cNvPr id="172" name="楕円 171"/>
        <xdr:cNvSpPr/>
      </xdr:nvSpPr>
      <xdr:spPr>
        <a:xfrm>
          <a:off x="2857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42926</xdr:rowOff>
    </xdr:from>
    <xdr:to>
      <xdr:col>10</xdr:col>
      <xdr:colOff>165100</xdr:colOff>
      <xdr:row>61</xdr:row>
      <xdr:rowOff>144526</xdr:rowOff>
    </xdr:to>
    <xdr:sp macro="" textlink="">
      <xdr:nvSpPr>
        <xdr:cNvPr id="173" name="楕円 172"/>
        <xdr:cNvSpPr/>
      </xdr:nvSpPr>
      <xdr:spPr>
        <a:xfrm>
          <a:off x="196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93726</xdr:rowOff>
    </xdr:from>
    <xdr:to>
      <xdr:col>15</xdr:col>
      <xdr:colOff>50800</xdr:colOff>
      <xdr:row>61</xdr:row>
      <xdr:rowOff>121158</xdr:rowOff>
    </xdr:to>
    <xdr:cxnSp macro="">
      <xdr:nvCxnSpPr>
        <xdr:cNvPr id="174" name="直線コネクタ 173"/>
        <xdr:cNvCxnSpPr/>
      </xdr:nvCxnSpPr>
      <xdr:spPr>
        <a:xfrm>
          <a:off x="2019300" y="10552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xdr:rowOff>
    </xdr:from>
    <xdr:to>
      <xdr:col>6</xdr:col>
      <xdr:colOff>38100</xdr:colOff>
      <xdr:row>61</xdr:row>
      <xdr:rowOff>117094</xdr:rowOff>
    </xdr:to>
    <xdr:sp macro="" textlink="">
      <xdr:nvSpPr>
        <xdr:cNvPr id="175" name="楕円 174"/>
        <xdr:cNvSpPr/>
      </xdr:nvSpPr>
      <xdr:spPr>
        <a:xfrm>
          <a:off x="1079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66294</xdr:rowOff>
    </xdr:from>
    <xdr:to>
      <xdr:col>10</xdr:col>
      <xdr:colOff>114300</xdr:colOff>
      <xdr:row>61</xdr:row>
      <xdr:rowOff>93726</xdr:rowOff>
    </xdr:to>
    <xdr:cxnSp macro="">
      <xdr:nvCxnSpPr>
        <xdr:cNvPr id="176" name="直線コネクタ 175"/>
        <xdr:cNvCxnSpPr/>
      </xdr:nvCxnSpPr>
      <xdr:spPr>
        <a:xfrm>
          <a:off x="1130300" y="10524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77"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78"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79"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180" name="n_4aveValue【橋りょう・トンネル】&#10;有形固定資産減価償却率"/>
        <xdr:cNvSpPr txBox="1"/>
      </xdr:nvSpPr>
      <xdr:spPr>
        <a:xfrm>
          <a:off x="927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163085</xdr:rowOff>
    </xdr:from>
    <xdr:ext cx="405111" cy="259045"/>
    <xdr:sp macro="" textlink="">
      <xdr:nvSpPr>
        <xdr:cNvPr id="181" name="n_2mainValue【橋りょう・トンネル】&#10;有形固定資産減価償却率"/>
        <xdr:cNvSpPr txBox="1"/>
      </xdr:nvSpPr>
      <xdr:spPr>
        <a:xfrm>
          <a:off x="2705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135653</xdr:rowOff>
    </xdr:from>
    <xdr:ext cx="405111" cy="259045"/>
    <xdr:sp macro="" textlink="">
      <xdr:nvSpPr>
        <xdr:cNvPr id="182" name="n_3mainValue【橋りょう・トンネル】&#10;有形固定資産減価償却率"/>
        <xdr:cNvSpPr txBox="1"/>
      </xdr:nvSpPr>
      <xdr:spPr>
        <a:xfrm>
          <a:off x="1816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108221</xdr:rowOff>
    </xdr:from>
    <xdr:ext cx="405111" cy="259045"/>
    <xdr:sp macro="" textlink="">
      <xdr:nvSpPr>
        <xdr:cNvPr id="183" name="n_4mainValue【橋りょう・トンネル】&#10;有形固定資産減価償却率"/>
        <xdr:cNvSpPr txBox="1"/>
      </xdr:nvSpPr>
      <xdr:spPr>
        <a:xfrm>
          <a:off x="927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7" name="テキスト ボックス 19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07" name="直線コネクタ 206"/>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08"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09" name="直線コネクタ 208"/>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0"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11" name="直線コネクタ 210"/>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12"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13" name="フローチャート: 判断 212"/>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14" name="フローチャート: 判断 213"/>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15" name="フローチャート: 判断 214"/>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16" name="フローチャート: 判断 215"/>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96628</xdr:rowOff>
    </xdr:from>
    <xdr:to>
      <xdr:col>36</xdr:col>
      <xdr:colOff>165100</xdr:colOff>
      <xdr:row>61</xdr:row>
      <xdr:rowOff>26778</xdr:rowOff>
    </xdr:to>
    <xdr:sp macro="" textlink="">
      <xdr:nvSpPr>
        <xdr:cNvPr id="217" name="フローチャート: 判断 216"/>
        <xdr:cNvSpPr/>
      </xdr:nvSpPr>
      <xdr:spPr>
        <a:xfrm>
          <a:off x="6921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161006</xdr:rowOff>
    </xdr:from>
    <xdr:to>
      <xdr:col>46</xdr:col>
      <xdr:colOff>38100</xdr:colOff>
      <xdr:row>61</xdr:row>
      <xdr:rowOff>91156</xdr:rowOff>
    </xdr:to>
    <xdr:sp macro="" textlink="">
      <xdr:nvSpPr>
        <xdr:cNvPr id="223" name="楕円 222"/>
        <xdr:cNvSpPr/>
      </xdr:nvSpPr>
      <xdr:spPr>
        <a:xfrm>
          <a:off x="8699500" y="104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162834</xdr:rowOff>
    </xdr:from>
    <xdr:to>
      <xdr:col>41</xdr:col>
      <xdr:colOff>101600</xdr:colOff>
      <xdr:row>61</xdr:row>
      <xdr:rowOff>92984</xdr:rowOff>
    </xdr:to>
    <xdr:sp macro="" textlink="">
      <xdr:nvSpPr>
        <xdr:cNvPr id="224" name="楕円 223"/>
        <xdr:cNvSpPr/>
      </xdr:nvSpPr>
      <xdr:spPr>
        <a:xfrm>
          <a:off x="7810500" y="104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40356</xdr:rowOff>
    </xdr:from>
    <xdr:to>
      <xdr:col>45</xdr:col>
      <xdr:colOff>177800</xdr:colOff>
      <xdr:row>61</xdr:row>
      <xdr:rowOff>42184</xdr:rowOff>
    </xdr:to>
    <xdr:cxnSp macro="">
      <xdr:nvCxnSpPr>
        <xdr:cNvPr id="225" name="直線コネクタ 224"/>
        <xdr:cNvCxnSpPr/>
      </xdr:nvCxnSpPr>
      <xdr:spPr>
        <a:xfrm flipV="1">
          <a:off x="7861300" y="1049880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947</xdr:rowOff>
    </xdr:from>
    <xdr:to>
      <xdr:col>36</xdr:col>
      <xdr:colOff>165100</xdr:colOff>
      <xdr:row>61</xdr:row>
      <xdr:rowOff>102547</xdr:rowOff>
    </xdr:to>
    <xdr:sp macro="" textlink="">
      <xdr:nvSpPr>
        <xdr:cNvPr id="226" name="楕円 225"/>
        <xdr:cNvSpPr/>
      </xdr:nvSpPr>
      <xdr:spPr>
        <a:xfrm>
          <a:off x="6921500" y="104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42184</xdr:rowOff>
    </xdr:from>
    <xdr:to>
      <xdr:col>41</xdr:col>
      <xdr:colOff>50800</xdr:colOff>
      <xdr:row>61</xdr:row>
      <xdr:rowOff>51747</xdr:rowOff>
    </xdr:to>
    <xdr:cxnSp macro="">
      <xdr:nvCxnSpPr>
        <xdr:cNvPr id="227" name="直線コネクタ 226"/>
        <xdr:cNvCxnSpPr/>
      </xdr:nvCxnSpPr>
      <xdr:spPr>
        <a:xfrm flipV="1">
          <a:off x="6972300" y="1050063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28"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29" name="n_2aveValue【橋りょう・トンネル】&#10;一人当たり有形固定資産（償却資産）額"/>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30" name="n_3aveValue【橋りょう・トンネル】&#10;一人当たり有形固定資産（償却資産）額"/>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43305</xdr:rowOff>
    </xdr:from>
    <xdr:ext cx="599010" cy="259045"/>
    <xdr:sp macro="" textlink="">
      <xdr:nvSpPr>
        <xdr:cNvPr id="231" name="n_4aveValue【橋りょう・トンネル】&#10;一人当たり有形固定資産（償却資産）額"/>
        <xdr:cNvSpPr txBox="1"/>
      </xdr:nvSpPr>
      <xdr:spPr>
        <a:xfrm>
          <a:off x="6672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107683</xdr:rowOff>
    </xdr:from>
    <xdr:ext cx="599010" cy="259045"/>
    <xdr:sp macro="" textlink="">
      <xdr:nvSpPr>
        <xdr:cNvPr id="232" name="n_2mainValue【橋りょう・トンネル】&#10;一人当たり有形固定資産（償却資産）額"/>
        <xdr:cNvSpPr txBox="1"/>
      </xdr:nvSpPr>
      <xdr:spPr>
        <a:xfrm>
          <a:off x="8450795" y="1022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109511</xdr:rowOff>
    </xdr:from>
    <xdr:ext cx="599010" cy="259045"/>
    <xdr:sp macro="" textlink="">
      <xdr:nvSpPr>
        <xdr:cNvPr id="233" name="n_3mainValue【橋りょう・トンネル】&#10;一人当たり有形固定資産（償却資産）額"/>
        <xdr:cNvSpPr txBox="1"/>
      </xdr:nvSpPr>
      <xdr:spPr>
        <a:xfrm>
          <a:off x="7561795" y="1022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93674</xdr:rowOff>
    </xdr:from>
    <xdr:ext cx="599010" cy="259045"/>
    <xdr:sp macro="" textlink="">
      <xdr:nvSpPr>
        <xdr:cNvPr id="234" name="n_4mainValue【橋りょう・トンネル】&#10;一人当たり有形固定資産（償却資産）額"/>
        <xdr:cNvSpPr txBox="1"/>
      </xdr:nvSpPr>
      <xdr:spPr>
        <a:xfrm>
          <a:off x="6672795" y="1055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59" name="直線コネクタ 258"/>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60"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61" name="直線コネクタ 260"/>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62"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63" name="直線コネクタ 262"/>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66" name="フローチャート: 判断 265"/>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67" name="フローチャート: 判断 266"/>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69" name="フローチャート: 判断 268"/>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13970</xdr:rowOff>
    </xdr:from>
    <xdr:to>
      <xdr:col>15</xdr:col>
      <xdr:colOff>101600</xdr:colOff>
      <xdr:row>82</xdr:row>
      <xdr:rowOff>115570</xdr:rowOff>
    </xdr:to>
    <xdr:sp macro="" textlink="">
      <xdr:nvSpPr>
        <xdr:cNvPr id="275" name="楕円 274"/>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76" name="楕円 275"/>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64770</xdr:rowOff>
    </xdr:to>
    <xdr:cxnSp macro="">
      <xdr:nvCxnSpPr>
        <xdr:cNvPr id="277" name="直線コネクタ 276"/>
        <xdr:cNvCxnSpPr/>
      </xdr:nvCxnSpPr>
      <xdr:spPr>
        <a:xfrm>
          <a:off x="2019300" y="140836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278" name="楕円 277"/>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82</xdr:row>
      <xdr:rowOff>24764</xdr:rowOff>
    </xdr:to>
    <xdr:cxnSp macro="">
      <xdr:nvCxnSpPr>
        <xdr:cNvPr id="279" name="直線コネクタ 278"/>
        <xdr:cNvCxnSpPr/>
      </xdr:nvCxnSpPr>
      <xdr:spPr>
        <a:xfrm>
          <a:off x="1130300" y="1401127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80"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81"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82"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283"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132097</xdr:rowOff>
    </xdr:from>
    <xdr:ext cx="405111" cy="259045"/>
    <xdr:sp macro="" textlink="">
      <xdr:nvSpPr>
        <xdr:cNvPr id="284" name="n_2mainValue【公営住宅】&#10;有形固定資産減価償却率"/>
        <xdr:cNvSpPr txBox="1"/>
      </xdr:nvSpPr>
      <xdr:spPr>
        <a:xfrm>
          <a:off x="2705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85" name="n_3main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86" name="n_4main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7" name="直線コネクタ 29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8" name="テキスト ボックス 29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9" name="直線コネクタ 2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0" name="テキスト ボックス 2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1" name="直線コネクタ 30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2" name="テキスト ボックス 30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06" name="直線コネクタ 30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0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08" name="直線コネクタ 30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0" name="直線コネクタ 30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11" name="【公営住宅】&#10;一人当たり面積平均値テキスト"/>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12" name="フローチャート: 判断 31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13" name="フローチャート: 判断 31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14" name="フローチャート: 判断 31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15" name="フローチャート: 判断 31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16" name="フローチャート: 判断 315"/>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156463</xdr:rowOff>
    </xdr:from>
    <xdr:to>
      <xdr:col>46</xdr:col>
      <xdr:colOff>38100</xdr:colOff>
      <xdr:row>83</xdr:row>
      <xdr:rowOff>86613</xdr:rowOff>
    </xdr:to>
    <xdr:sp macro="" textlink="">
      <xdr:nvSpPr>
        <xdr:cNvPr id="322" name="楕円 321"/>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157607</xdr:rowOff>
    </xdr:from>
    <xdr:to>
      <xdr:col>41</xdr:col>
      <xdr:colOff>101600</xdr:colOff>
      <xdr:row>83</xdr:row>
      <xdr:rowOff>87757</xdr:rowOff>
    </xdr:to>
    <xdr:sp macro="" textlink="">
      <xdr:nvSpPr>
        <xdr:cNvPr id="323" name="楕円 322"/>
        <xdr:cNvSpPr/>
      </xdr:nvSpPr>
      <xdr:spPr>
        <a:xfrm>
          <a:off x="7810500" y="142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35813</xdr:rowOff>
    </xdr:from>
    <xdr:to>
      <xdr:col>45</xdr:col>
      <xdr:colOff>177800</xdr:colOff>
      <xdr:row>83</xdr:row>
      <xdr:rowOff>36957</xdr:rowOff>
    </xdr:to>
    <xdr:cxnSp macro="">
      <xdr:nvCxnSpPr>
        <xdr:cNvPr id="324" name="直線コネクタ 323"/>
        <xdr:cNvCxnSpPr/>
      </xdr:nvCxnSpPr>
      <xdr:spPr>
        <a:xfrm flipV="1">
          <a:off x="7861300" y="142661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158750</xdr:rowOff>
    </xdr:from>
    <xdr:to>
      <xdr:col>36</xdr:col>
      <xdr:colOff>165100</xdr:colOff>
      <xdr:row>83</xdr:row>
      <xdr:rowOff>88900</xdr:rowOff>
    </xdr:to>
    <xdr:sp macro="" textlink="">
      <xdr:nvSpPr>
        <xdr:cNvPr id="325" name="楕円 324"/>
        <xdr:cNvSpPr/>
      </xdr:nvSpPr>
      <xdr:spPr>
        <a:xfrm>
          <a:off x="692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36957</xdr:rowOff>
    </xdr:from>
    <xdr:to>
      <xdr:col>41</xdr:col>
      <xdr:colOff>50800</xdr:colOff>
      <xdr:row>83</xdr:row>
      <xdr:rowOff>38100</xdr:rowOff>
    </xdr:to>
    <xdr:cxnSp macro="">
      <xdr:nvCxnSpPr>
        <xdr:cNvPr id="326" name="直線コネクタ 325"/>
        <xdr:cNvCxnSpPr/>
      </xdr:nvCxnSpPr>
      <xdr:spPr>
        <a:xfrm flipV="1">
          <a:off x="6972300" y="142673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27"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28" name="n_2aveValue【公営住宅】&#10;一人当たり面積"/>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29" name="n_3aveValue【公営住宅】&#10;一人当たり面積"/>
        <xdr:cNvSpPr txBox="1"/>
      </xdr:nvSpPr>
      <xdr:spPr>
        <a:xfrm>
          <a:off x="7626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136034</xdr:rowOff>
    </xdr:from>
    <xdr:ext cx="469744" cy="259045"/>
    <xdr:sp macro="" textlink="">
      <xdr:nvSpPr>
        <xdr:cNvPr id="330" name="n_4aveValue【公営住宅】&#10;一人当たり面積"/>
        <xdr:cNvSpPr txBox="1"/>
      </xdr:nvSpPr>
      <xdr:spPr>
        <a:xfrm>
          <a:off x="67374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331" name="n_2mainValue【公営住宅】&#10;一人当たり面積"/>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104284</xdr:rowOff>
    </xdr:from>
    <xdr:ext cx="469744" cy="259045"/>
    <xdr:sp macro="" textlink="">
      <xdr:nvSpPr>
        <xdr:cNvPr id="332" name="n_3mainValue【公営住宅】&#10;一人当たり面積"/>
        <xdr:cNvSpPr txBox="1"/>
      </xdr:nvSpPr>
      <xdr:spPr>
        <a:xfrm>
          <a:off x="7626427" y="139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105427</xdr:rowOff>
    </xdr:from>
    <xdr:ext cx="469744" cy="259045"/>
    <xdr:sp macro="" textlink="">
      <xdr:nvSpPr>
        <xdr:cNvPr id="333" name="n_4mainValue【公営住宅】&#10;一人当たり面積"/>
        <xdr:cNvSpPr txBox="1"/>
      </xdr:nvSpPr>
      <xdr:spPr>
        <a:xfrm>
          <a:off x="6737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2" name="テキスト ボックス 3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3" name="直線コネクタ 3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4" name="テキスト ボックス 34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5" name="直線コネクタ 34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6" name="テキスト ボックス 34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7" name="直線コネクタ 34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8" name="テキスト ボックス 34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9" name="直線コネクタ 34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0" name="テキスト ボックス 34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1" name="直線コネクタ 35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2" name="テキスト ボックス 35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4" name="テキスト ボックス 35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135637</xdr:rowOff>
    </xdr:from>
    <xdr:to>
      <xdr:col>24</xdr:col>
      <xdr:colOff>62865</xdr:colOff>
      <xdr:row>108</xdr:row>
      <xdr:rowOff>76200</xdr:rowOff>
    </xdr:to>
    <xdr:cxnSp macro="">
      <xdr:nvCxnSpPr>
        <xdr:cNvPr id="356" name="直線コネクタ 355"/>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57" name="【港湾・漁港】&#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58" name="直線コネクタ 357"/>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82314</xdr:rowOff>
    </xdr:from>
    <xdr:ext cx="405111" cy="259045"/>
    <xdr:sp macro="" textlink="">
      <xdr:nvSpPr>
        <xdr:cNvPr id="359" name="【港湾・漁港】&#10;有形固定資産減価償却率最大値テキスト"/>
        <xdr:cNvSpPr txBox="1"/>
      </xdr:nvSpPr>
      <xdr:spPr>
        <a:xfrm>
          <a:off x="46736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135637</xdr:rowOff>
    </xdr:from>
    <xdr:to>
      <xdr:col>24</xdr:col>
      <xdr:colOff>152400</xdr:colOff>
      <xdr:row>100</xdr:row>
      <xdr:rowOff>135637</xdr:rowOff>
    </xdr:to>
    <xdr:cxnSp macro="">
      <xdr:nvCxnSpPr>
        <xdr:cNvPr id="360" name="直線コネクタ 359"/>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26688</xdr:rowOff>
    </xdr:from>
    <xdr:ext cx="405111" cy="259045"/>
    <xdr:sp macro="" textlink="">
      <xdr:nvSpPr>
        <xdr:cNvPr id="361" name="【港湾・漁港】&#10;有形固定資産減価償却率平均値テキスト"/>
        <xdr:cNvSpPr txBox="1"/>
      </xdr:nvSpPr>
      <xdr:spPr>
        <a:xfrm>
          <a:off x="4673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62" name="フローチャート: 判断 361"/>
        <xdr:cNvSpPr/>
      </xdr:nvSpPr>
      <xdr:spPr>
        <a:xfrm>
          <a:off x="4584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25400</xdr:rowOff>
    </xdr:from>
    <xdr:to>
      <xdr:col>20</xdr:col>
      <xdr:colOff>38100</xdr:colOff>
      <xdr:row>106</xdr:row>
      <xdr:rowOff>127000</xdr:rowOff>
    </xdr:to>
    <xdr:sp macro="" textlink="">
      <xdr:nvSpPr>
        <xdr:cNvPr id="363" name="フローチャート: 判断 362"/>
        <xdr:cNvSpPr/>
      </xdr:nvSpPr>
      <xdr:spPr>
        <a:xfrm>
          <a:off x="3746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364" name="フローチャート: 判断 363"/>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71120</xdr:rowOff>
    </xdr:from>
    <xdr:to>
      <xdr:col>10</xdr:col>
      <xdr:colOff>165100</xdr:colOff>
      <xdr:row>106</xdr:row>
      <xdr:rowOff>1270</xdr:rowOff>
    </xdr:to>
    <xdr:sp macro="" textlink="">
      <xdr:nvSpPr>
        <xdr:cNvPr id="365" name="フローチャート: 判断 364"/>
        <xdr:cNvSpPr/>
      </xdr:nvSpPr>
      <xdr:spPr>
        <a:xfrm>
          <a:off x="1968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167132</xdr:rowOff>
    </xdr:from>
    <xdr:to>
      <xdr:col>6</xdr:col>
      <xdr:colOff>38100</xdr:colOff>
      <xdr:row>103</xdr:row>
      <xdr:rowOff>97282</xdr:rowOff>
    </xdr:to>
    <xdr:sp macro="" textlink="">
      <xdr:nvSpPr>
        <xdr:cNvPr id="366" name="フローチャート: 判断 365"/>
        <xdr:cNvSpPr/>
      </xdr:nvSpPr>
      <xdr:spPr>
        <a:xfrm>
          <a:off x="1079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137413</xdr:rowOff>
    </xdr:from>
    <xdr:to>
      <xdr:col>15</xdr:col>
      <xdr:colOff>101600</xdr:colOff>
      <xdr:row>102</xdr:row>
      <xdr:rowOff>67563</xdr:rowOff>
    </xdr:to>
    <xdr:sp macro="" textlink="">
      <xdr:nvSpPr>
        <xdr:cNvPr id="372" name="楕円 371"/>
        <xdr:cNvSpPr/>
      </xdr:nvSpPr>
      <xdr:spPr>
        <a:xfrm>
          <a:off x="2857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96265</xdr:rowOff>
    </xdr:from>
    <xdr:to>
      <xdr:col>10</xdr:col>
      <xdr:colOff>165100</xdr:colOff>
      <xdr:row>102</xdr:row>
      <xdr:rowOff>26415</xdr:rowOff>
    </xdr:to>
    <xdr:sp macro="" textlink="">
      <xdr:nvSpPr>
        <xdr:cNvPr id="373" name="楕円 372"/>
        <xdr:cNvSpPr/>
      </xdr:nvSpPr>
      <xdr:spPr>
        <a:xfrm>
          <a:off x="1968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147065</xdr:rowOff>
    </xdr:from>
    <xdr:to>
      <xdr:col>15</xdr:col>
      <xdr:colOff>50800</xdr:colOff>
      <xdr:row>102</xdr:row>
      <xdr:rowOff>16763</xdr:rowOff>
    </xdr:to>
    <xdr:cxnSp macro="">
      <xdr:nvCxnSpPr>
        <xdr:cNvPr id="374" name="直線コネクタ 373"/>
        <xdr:cNvCxnSpPr/>
      </xdr:nvCxnSpPr>
      <xdr:spPr>
        <a:xfrm>
          <a:off x="2019300" y="174635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2539</xdr:rowOff>
    </xdr:from>
    <xdr:to>
      <xdr:col>6</xdr:col>
      <xdr:colOff>38100</xdr:colOff>
      <xdr:row>101</xdr:row>
      <xdr:rowOff>104139</xdr:rowOff>
    </xdr:to>
    <xdr:sp macro="" textlink="">
      <xdr:nvSpPr>
        <xdr:cNvPr id="375" name="楕円 374"/>
        <xdr:cNvSpPr/>
      </xdr:nvSpPr>
      <xdr:spPr>
        <a:xfrm>
          <a:off x="1079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53339</xdr:rowOff>
    </xdr:from>
    <xdr:to>
      <xdr:col>10</xdr:col>
      <xdr:colOff>114300</xdr:colOff>
      <xdr:row>101</xdr:row>
      <xdr:rowOff>147065</xdr:rowOff>
    </xdr:to>
    <xdr:cxnSp macro="">
      <xdr:nvCxnSpPr>
        <xdr:cNvPr id="376" name="直線コネクタ 375"/>
        <xdr:cNvCxnSpPr/>
      </xdr:nvCxnSpPr>
      <xdr:spPr>
        <a:xfrm>
          <a:off x="1130300" y="17369789"/>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143527</xdr:rowOff>
    </xdr:from>
    <xdr:ext cx="405111" cy="259045"/>
    <xdr:sp macro="" textlink="">
      <xdr:nvSpPr>
        <xdr:cNvPr id="377" name="n_1aveValue【港湾・漁港】&#10;有形固定資産減価償却率"/>
        <xdr:cNvSpPr txBox="1"/>
      </xdr:nvSpPr>
      <xdr:spPr>
        <a:xfrm>
          <a:off x="35820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378" name="n_2aveValue【港湾・漁港】&#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379" name="n_3aveValue【港湾・漁港】&#10;有形固定資産減価償却率"/>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88409</xdr:rowOff>
    </xdr:from>
    <xdr:ext cx="405111" cy="259045"/>
    <xdr:sp macro="" textlink="">
      <xdr:nvSpPr>
        <xdr:cNvPr id="380" name="n_4aveValue【港湾・漁港】&#10;有形固定資産減価償却率"/>
        <xdr:cNvSpPr txBox="1"/>
      </xdr:nvSpPr>
      <xdr:spPr>
        <a:xfrm>
          <a:off x="927744" y="1774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84090</xdr:rowOff>
    </xdr:from>
    <xdr:ext cx="405111" cy="259045"/>
    <xdr:sp macro="" textlink="">
      <xdr:nvSpPr>
        <xdr:cNvPr id="381" name="n_2mainValue【港湾・漁港】&#10;有形固定資産減価償却率"/>
        <xdr:cNvSpPr txBox="1"/>
      </xdr:nvSpPr>
      <xdr:spPr>
        <a:xfrm>
          <a:off x="2705744" y="1722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42942</xdr:rowOff>
    </xdr:from>
    <xdr:ext cx="405111" cy="259045"/>
    <xdr:sp macro="" textlink="">
      <xdr:nvSpPr>
        <xdr:cNvPr id="382" name="n_3mainValue【港湾・漁港】&#10;有形固定資産減価償却率"/>
        <xdr:cNvSpPr txBox="1"/>
      </xdr:nvSpPr>
      <xdr:spPr>
        <a:xfrm>
          <a:off x="18167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120666</xdr:rowOff>
    </xdr:from>
    <xdr:ext cx="405111" cy="259045"/>
    <xdr:sp macro="" textlink="">
      <xdr:nvSpPr>
        <xdr:cNvPr id="383" name="n_4mainValue【港湾・漁港】&#10;有形固定資産減価償却率"/>
        <xdr:cNvSpPr txBox="1"/>
      </xdr:nvSpPr>
      <xdr:spPr>
        <a:xfrm>
          <a:off x="927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4" name="直線コネクタ 39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5" name="テキスト ボックス 39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6" name="直線コネクタ 39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97" name="テキスト ボックス 39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8" name="直線コネクタ 39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99" name="テキスト ボックス 39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0" name="直線コネクタ 39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01" name="テキスト ボックス 40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2" name="直線コネクタ 40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03" name="テキスト ボックス 402"/>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4" name="直線コネクタ 4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5" name="テキスト ボックス 40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105136</xdr:rowOff>
    </xdr:from>
    <xdr:to>
      <xdr:col>54</xdr:col>
      <xdr:colOff>189865</xdr:colOff>
      <xdr:row>108</xdr:row>
      <xdr:rowOff>94126</xdr:rowOff>
    </xdr:to>
    <xdr:cxnSp macro="">
      <xdr:nvCxnSpPr>
        <xdr:cNvPr id="407" name="直線コネクタ 406"/>
        <xdr:cNvCxnSpPr/>
      </xdr:nvCxnSpPr>
      <xdr:spPr>
        <a:xfrm flipV="1">
          <a:off x="10476865" y="17078686"/>
          <a:ext cx="0" cy="15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97953</xdr:rowOff>
    </xdr:from>
    <xdr:ext cx="469744" cy="259045"/>
    <xdr:sp macro="" textlink="">
      <xdr:nvSpPr>
        <xdr:cNvPr id="408" name="【港湾・漁港】&#10;一人当たり有形固定資産（償却資産）額最小値テキスト"/>
        <xdr:cNvSpPr txBox="1"/>
      </xdr:nvSpPr>
      <xdr:spPr>
        <a:xfrm>
          <a:off x="10515600" y="186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94126</xdr:rowOff>
    </xdr:from>
    <xdr:to>
      <xdr:col>55</xdr:col>
      <xdr:colOff>88900</xdr:colOff>
      <xdr:row>108</xdr:row>
      <xdr:rowOff>94126</xdr:rowOff>
    </xdr:to>
    <xdr:cxnSp macro="">
      <xdr:nvCxnSpPr>
        <xdr:cNvPr id="409" name="直線コネクタ 408"/>
        <xdr:cNvCxnSpPr/>
      </xdr:nvCxnSpPr>
      <xdr:spPr>
        <a:xfrm>
          <a:off x="10388600" y="1861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51813</xdr:rowOff>
    </xdr:from>
    <xdr:ext cx="534377" cy="259045"/>
    <xdr:sp macro="" textlink="">
      <xdr:nvSpPr>
        <xdr:cNvPr id="410" name="【港湾・漁港】&#10;一人当たり有形固定資産（償却資産）額最大値テキスト"/>
        <xdr:cNvSpPr txBox="1"/>
      </xdr:nvSpPr>
      <xdr:spPr>
        <a:xfrm>
          <a:off x="10515600" y="16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105136</xdr:rowOff>
    </xdr:from>
    <xdr:to>
      <xdr:col>55</xdr:col>
      <xdr:colOff>88900</xdr:colOff>
      <xdr:row>99</xdr:row>
      <xdr:rowOff>105136</xdr:rowOff>
    </xdr:to>
    <xdr:cxnSp macro="">
      <xdr:nvCxnSpPr>
        <xdr:cNvPr id="411" name="直線コネクタ 410"/>
        <xdr:cNvCxnSpPr/>
      </xdr:nvCxnSpPr>
      <xdr:spPr>
        <a:xfrm>
          <a:off x="10388600" y="170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5656</xdr:rowOff>
    </xdr:from>
    <xdr:ext cx="534377" cy="259045"/>
    <xdr:sp macro="" textlink="">
      <xdr:nvSpPr>
        <xdr:cNvPr id="412" name="【港湾・漁港】&#10;一人当たり有形固定資産（償却資産）額平均値テキスト"/>
        <xdr:cNvSpPr txBox="1"/>
      </xdr:nvSpPr>
      <xdr:spPr>
        <a:xfrm>
          <a:off x="10515600" y="17665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27229</xdr:rowOff>
    </xdr:from>
    <xdr:to>
      <xdr:col>55</xdr:col>
      <xdr:colOff>50800</xdr:colOff>
      <xdr:row>103</xdr:row>
      <xdr:rowOff>128829</xdr:rowOff>
    </xdr:to>
    <xdr:sp macro="" textlink="">
      <xdr:nvSpPr>
        <xdr:cNvPr id="413" name="フローチャート: 判断 412"/>
        <xdr:cNvSpPr/>
      </xdr:nvSpPr>
      <xdr:spPr>
        <a:xfrm>
          <a:off x="10426700" y="1768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40202</xdr:rowOff>
    </xdr:from>
    <xdr:to>
      <xdr:col>50</xdr:col>
      <xdr:colOff>165100</xdr:colOff>
      <xdr:row>103</xdr:row>
      <xdr:rowOff>141802</xdr:rowOff>
    </xdr:to>
    <xdr:sp macro="" textlink="">
      <xdr:nvSpPr>
        <xdr:cNvPr id="414" name="フローチャート: 判断 413"/>
        <xdr:cNvSpPr/>
      </xdr:nvSpPr>
      <xdr:spPr>
        <a:xfrm>
          <a:off x="9588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148520</xdr:rowOff>
    </xdr:from>
    <xdr:to>
      <xdr:col>46</xdr:col>
      <xdr:colOff>38100</xdr:colOff>
      <xdr:row>104</xdr:row>
      <xdr:rowOff>78670</xdr:rowOff>
    </xdr:to>
    <xdr:sp macro="" textlink="">
      <xdr:nvSpPr>
        <xdr:cNvPr id="415" name="フローチャート: 判断 414"/>
        <xdr:cNvSpPr/>
      </xdr:nvSpPr>
      <xdr:spPr>
        <a:xfrm>
          <a:off x="8699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149320</xdr:rowOff>
    </xdr:from>
    <xdr:to>
      <xdr:col>41</xdr:col>
      <xdr:colOff>101600</xdr:colOff>
      <xdr:row>103</xdr:row>
      <xdr:rowOff>79470</xdr:rowOff>
    </xdr:to>
    <xdr:sp macro="" textlink="">
      <xdr:nvSpPr>
        <xdr:cNvPr id="416" name="フローチャート: 判断 415"/>
        <xdr:cNvSpPr/>
      </xdr:nvSpPr>
      <xdr:spPr>
        <a:xfrm>
          <a:off x="7810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17" name="フローチャート: 判断 416"/>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139833</xdr:rowOff>
    </xdr:from>
    <xdr:to>
      <xdr:col>46</xdr:col>
      <xdr:colOff>38100</xdr:colOff>
      <xdr:row>107</xdr:row>
      <xdr:rowOff>69983</xdr:rowOff>
    </xdr:to>
    <xdr:sp macro="" textlink="">
      <xdr:nvSpPr>
        <xdr:cNvPr id="423" name="楕円 422"/>
        <xdr:cNvSpPr/>
      </xdr:nvSpPr>
      <xdr:spPr>
        <a:xfrm>
          <a:off x="8699500" y="18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142424</xdr:rowOff>
    </xdr:from>
    <xdr:to>
      <xdr:col>41</xdr:col>
      <xdr:colOff>101600</xdr:colOff>
      <xdr:row>107</xdr:row>
      <xdr:rowOff>72574</xdr:rowOff>
    </xdr:to>
    <xdr:sp macro="" textlink="">
      <xdr:nvSpPr>
        <xdr:cNvPr id="424" name="楕円 423"/>
        <xdr:cNvSpPr/>
      </xdr:nvSpPr>
      <xdr:spPr>
        <a:xfrm>
          <a:off x="7810500" y="183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19183</xdr:rowOff>
    </xdr:from>
    <xdr:to>
      <xdr:col>45</xdr:col>
      <xdr:colOff>177800</xdr:colOff>
      <xdr:row>107</xdr:row>
      <xdr:rowOff>21774</xdr:rowOff>
    </xdr:to>
    <xdr:cxnSp macro="">
      <xdr:nvCxnSpPr>
        <xdr:cNvPr id="425" name="直線コネクタ 424"/>
        <xdr:cNvCxnSpPr/>
      </xdr:nvCxnSpPr>
      <xdr:spPr>
        <a:xfrm flipV="1">
          <a:off x="7861300" y="1836433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143072</xdr:rowOff>
    </xdr:from>
    <xdr:to>
      <xdr:col>36</xdr:col>
      <xdr:colOff>165100</xdr:colOff>
      <xdr:row>107</xdr:row>
      <xdr:rowOff>73222</xdr:rowOff>
    </xdr:to>
    <xdr:sp macro="" textlink="">
      <xdr:nvSpPr>
        <xdr:cNvPr id="426" name="楕円 425"/>
        <xdr:cNvSpPr/>
      </xdr:nvSpPr>
      <xdr:spPr>
        <a:xfrm>
          <a:off x="6921500" y="183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21774</xdr:rowOff>
    </xdr:from>
    <xdr:to>
      <xdr:col>41</xdr:col>
      <xdr:colOff>50800</xdr:colOff>
      <xdr:row>107</xdr:row>
      <xdr:rowOff>22422</xdr:rowOff>
    </xdr:to>
    <xdr:cxnSp macro="">
      <xdr:nvCxnSpPr>
        <xdr:cNvPr id="427" name="直線コネクタ 426"/>
        <xdr:cNvCxnSpPr/>
      </xdr:nvCxnSpPr>
      <xdr:spPr>
        <a:xfrm flipV="1">
          <a:off x="6972300" y="1836692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158329</xdr:rowOff>
    </xdr:from>
    <xdr:ext cx="534377" cy="259045"/>
    <xdr:sp macro="" textlink="">
      <xdr:nvSpPr>
        <xdr:cNvPr id="428" name="n_1aveValue【港湾・漁港】&#10;一人当たり有形固定資産（償却資産）額"/>
        <xdr:cNvSpPr txBox="1"/>
      </xdr:nvSpPr>
      <xdr:spPr>
        <a:xfrm>
          <a:off x="9359411" y="1747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95197</xdr:rowOff>
    </xdr:from>
    <xdr:ext cx="534377" cy="259045"/>
    <xdr:sp macro="" textlink="">
      <xdr:nvSpPr>
        <xdr:cNvPr id="429" name="n_2aveValue【港湾・漁港】&#10;一人当たり有形固定資産（償却資産）額"/>
        <xdr:cNvSpPr txBox="1"/>
      </xdr:nvSpPr>
      <xdr:spPr>
        <a:xfrm>
          <a:off x="8483111" y="175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95997</xdr:rowOff>
    </xdr:from>
    <xdr:ext cx="534377" cy="259045"/>
    <xdr:sp macro="" textlink="">
      <xdr:nvSpPr>
        <xdr:cNvPr id="430" name="n_3aveValue【港湾・漁港】&#10;一人当たり有形固定資産（償却資産）額"/>
        <xdr:cNvSpPr txBox="1"/>
      </xdr:nvSpPr>
      <xdr:spPr>
        <a:xfrm>
          <a:off x="75941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31" name="n_4aveValue【港湾・漁港】&#10;一人当たり有形固定資産（償却資産）額"/>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61110</xdr:rowOff>
    </xdr:from>
    <xdr:ext cx="534377" cy="259045"/>
    <xdr:sp macro="" textlink="">
      <xdr:nvSpPr>
        <xdr:cNvPr id="432" name="n_2mainValue【港湾・漁港】&#10;一人当たり有形固定資産（償却資産）額"/>
        <xdr:cNvSpPr txBox="1"/>
      </xdr:nvSpPr>
      <xdr:spPr>
        <a:xfrm>
          <a:off x="8483111" y="184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63701</xdr:rowOff>
    </xdr:from>
    <xdr:ext cx="534377" cy="259045"/>
    <xdr:sp macro="" textlink="">
      <xdr:nvSpPr>
        <xdr:cNvPr id="433" name="n_3mainValue【港湾・漁港】&#10;一人当たり有形固定資産（償却資産）額"/>
        <xdr:cNvSpPr txBox="1"/>
      </xdr:nvSpPr>
      <xdr:spPr>
        <a:xfrm>
          <a:off x="7594111" y="184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64349</xdr:rowOff>
    </xdr:from>
    <xdr:ext cx="534377" cy="259045"/>
    <xdr:sp macro="" textlink="">
      <xdr:nvSpPr>
        <xdr:cNvPr id="434" name="n_4mainValue【港湾・漁港】&#10;一人当たり有形固定資産（償却資産）額"/>
        <xdr:cNvSpPr txBox="1"/>
      </xdr:nvSpPr>
      <xdr:spPr>
        <a:xfrm>
          <a:off x="6705111" y="184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5" name="テキスト ボックス 44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6" name="直線コネクタ 4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7" name="テキスト ボックス 44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8" name="直線コネクタ 4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9" name="テキスト ボックス 4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0" name="直線コネクタ 4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1" name="テキスト ボックス 4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2" name="直線コネクタ 4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3" name="テキスト ボックス 4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4" name="直線コネクタ 4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5" name="テキスト ボックス 45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6" name="直線コネクタ 4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7" name="テキスト ボックス 45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59" name="直線コネクタ 458"/>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6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61" name="直線コネクタ 46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62"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63" name="直線コネクタ 46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64" name="【認定こども園・幼稚園・保育所】&#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65" name="フローチャート: 判断 464"/>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66" name="フローチャート: 判断 465"/>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67" name="フローチャート: 判断 466"/>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68" name="フローチャート: 判断 467"/>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69" name="フローチャート: 判断 468"/>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156845</xdr:rowOff>
    </xdr:from>
    <xdr:to>
      <xdr:col>76</xdr:col>
      <xdr:colOff>165100</xdr:colOff>
      <xdr:row>41</xdr:row>
      <xdr:rowOff>86995</xdr:rowOff>
    </xdr:to>
    <xdr:sp macro="" textlink="">
      <xdr:nvSpPr>
        <xdr:cNvPr id="475" name="楕円 474"/>
        <xdr:cNvSpPr/>
      </xdr:nvSpPr>
      <xdr:spPr>
        <a:xfrm>
          <a:off x="14541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120650</xdr:rowOff>
    </xdr:from>
    <xdr:to>
      <xdr:col>72</xdr:col>
      <xdr:colOff>38100</xdr:colOff>
      <xdr:row>41</xdr:row>
      <xdr:rowOff>50800</xdr:rowOff>
    </xdr:to>
    <xdr:sp macro="" textlink="">
      <xdr:nvSpPr>
        <xdr:cNvPr id="476" name="楕円 475"/>
        <xdr:cNvSpPr/>
      </xdr:nvSpPr>
      <xdr:spPr>
        <a:xfrm>
          <a:off x="1365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0</xdr:rowOff>
    </xdr:from>
    <xdr:to>
      <xdr:col>76</xdr:col>
      <xdr:colOff>114300</xdr:colOff>
      <xdr:row>41</xdr:row>
      <xdr:rowOff>36195</xdr:rowOff>
    </xdr:to>
    <xdr:cxnSp macro="">
      <xdr:nvCxnSpPr>
        <xdr:cNvPr id="477" name="直線コネクタ 476"/>
        <xdr:cNvCxnSpPr/>
      </xdr:nvCxnSpPr>
      <xdr:spPr>
        <a:xfrm>
          <a:off x="13703300" y="702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44450</xdr:rowOff>
    </xdr:from>
    <xdr:to>
      <xdr:col>67</xdr:col>
      <xdr:colOff>101600</xdr:colOff>
      <xdr:row>40</xdr:row>
      <xdr:rowOff>146050</xdr:rowOff>
    </xdr:to>
    <xdr:sp macro="" textlink="">
      <xdr:nvSpPr>
        <xdr:cNvPr id="478" name="楕円 477"/>
        <xdr:cNvSpPr/>
      </xdr:nvSpPr>
      <xdr:spPr>
        <a:xfrm>
          <a:off x="12763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95250</xdr:rowOff>
    </xdr:from>
    <xdr:to>
      <xdr:col>71</xdr:col>
      <xdr:colOff>177800</xdr:colOff>
      <xdr:row>41</xdr:row>
      <xdr:rowOff>0</xdr:rowOff>
    </xdr:to>
    <xdr:cxnSp macro="">
      <xdr:nvCxnSpPr>
        <xdr:cNvPr id="479" name="直線コネクタ 478"/>
        <xdr:cNvCxnSpPr/>
      </xdr:nvCxnSpPr>
      <xdr:spPr>
        <a:xfrm>
          <a:off x="12814300" y="6953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80"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81"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82"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83" name="n_4aveValue【認定こども園・幼稚園・保育所】&#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78122</xdr:rowOff>
    </xdr:from>
    <xdr:ext cx="405111" cy="259045"/>
    <xdr:sp macro="" textlink="">
      <xdr:nvSpPr>
        <xdr:cNvPr id="484" name="n_2mainValue【認定こども園・幼稚園・保育所】&#10;有形固定資産減価償却率"/>
        <xdr:cNvSpPr txBox="1"/>
      </xdr:nvSpPr>
      <xdr:spPr>
        <a:xfrm>
          <a:off x="14389744"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41927</xdr:rowOff>
    </xdr:from>
    <xdr:ext cx="405111" cy="259045"/>
    <xdr:sp macro="" textlink="">
      <xdr:nvSpPr>
        <xdr:cNvPr id="485" name="n_3mainValue【認定こども園・幼稚園・保育所】&#10;有形固定資産減価償却率"/>
        <xdr:cNvSpPr txBox="1"/>
      </xdr:nvSpPr>
      <xdr:spPr>
        <a:xfrm>
          <a:off x="13500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137177</xdr:rowOff>
    </xdr:from>
    <xdr:ext cx="405111" cy="259045"/>
    <xdr:sp macro="" textlink="">
      <xdr:nvSpPr>
        <xdr:cNvPr id="486" name="n_4mainValue【認定こども園・幼稚園・保育所】&#10;有形固定資産減価償却率"/>
        <xdr:cNvSpPr txBox="1"/>
      </xdr:nvSpPr>
      <xdr:spPr>
        <a:xfrm>
          <a:off x="12611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7" name="直線コネクタ 4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8" name="テキスト ボックス 4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9" name="直線コネクタ 4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0" name="テキスト ボックス 4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1" name="直線コネクタ 5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2" name="テキスト ボックス 5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3" name="直線コネクタ 5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4" name="テキスト ボックス 5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5" name="直線コネクタ 5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6" name="テキスト ボックス 5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7" name="直線コネクタ 5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8" name="テキスト ボックス 5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510" name="直線コネクタ 509"/>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11"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12" name="直線コネクタ 511"/>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1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14" name="直線コネクタ 51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515"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16" name="フローチャート: 判断 515"/>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17" name="フローチャート: 判断 51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518" name="フローチャート: 判断 517"/>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9" name="フローチャート: 判断 51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20" name="フローチャート: 判断 519"/>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128270</xdr:rowOff>
    </xdr:from>
    <xdr:to>
      <xdr:col>107</xdr:col>
      <xdr:colOff>101600</xdr:colOff>
      <xdr:row>40</xdr:row>
      <xdr:rowOff>58420</xdr:rowOff>
    </xdr:to>
    <xdr:sp macro="" textlink="">
      <xdr:nvSpPr>
        <xdr:cNvPr id="526" name="楕円 525"/>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27" name="楕円 526"/>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7620</xdr:rowOff>
    </xdr:to>
    <xdr:cxnSp macro="">
      <xdr:nvCxnSpPr>
        <xdr:cNvPr id="528" name="直線コネクタ 527"/>
        <xdr:cNvCxnSpPr/>
      </xdr:nvCxnSpPr>
      <xdr:spPr>
        <a:xfrm>
          <a:off x="19545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29" name="楕円 528"/>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7620</xdr:rowOff>
    </xdr:to>
    <xdr:cxnSp macro="">
      <xdr:nvCxnSpPr>
        <xdr:cNvPr id="530" name="直線コネクタ 529"/>
        <xdr:cNvCxnSpPr/>
      </xdr:nvCxnSpPr>
      <xdr:spPr>
        <a:xfrm>
          <a:off x="18656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31"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532"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33"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34" name="n_4ave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35"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36" name="n_3mainValue【認定こども園・幼稚園・保育所】&#10;一人当たり面積"/>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37" name="n_4mainValue【認定こども園・幼稚園・保育所】&#10;一人当たり面積"/>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8" name="正方形/長方形 5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9" name="正方形/長方形 5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0" name="正方形/長方形 5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1" name="正方形/長方形 5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2" name="正方形/長方形 5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3" name="正方形/長方形 5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4" name="正方形/長方形 5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8" name="テキスト ボックス 54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9" name="直線コネクタ 5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0" name="テキスト ボックス 5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1" name="直線コネクタ 5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2" name="テキスト ボックス 5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3" name="直線コネクタ 5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4" name="テキスト ボックス 5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5" name="直線コネクタ 5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6" name="テキスト ボックス 5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7" name="直線コネクタ 5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8" name="テキスト ボックス 55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9" name="直線コネクタ 5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0" name="テキスト ボックス 5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62" name="直線コネクタ 561"/>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63"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64" name="直線コネクタ 563"/>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65"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66" name="直線コネクタ 565"/>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67"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68" name="フローチャート: 判断 567"/>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69" name="フローチャート: 判断 56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70" name="フローチャート: 判断 569"/>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71" name="フローチャート: 判断 570"/>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72" name="フローチャート: 判断 571"/>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40640</xdr:rowOff>
    </xdr:from>
    <xdr:to>
      <xdr:col>76</xdr:col>
      <xdr:colOff>165100</xdr:colOff>
      <xdr:row>57</xdr:row>
      <xdr:rowOff>142240</xdr:rowOff>
    </xdr:to>
    <xdr:sp macro="" textlink="">
      <xdr:nvSpPr>
        <xdr:cNvPr id="578" name="楕円 577"/>
        <xdr:cNvSpPr/>
      </xdr:nvSpPr>
      <xdr:spPr>
        <a:xfrm>
          <a:off x="14541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139700</xdr:rowOff>
    </xdr:from>
    <xdr:to>
      <xdr:col>72</xdr:col>
      <xdr:colOff>38100</xdr:colOff>
      <xdr:row>57</xdr:row>
      <xdr:rowOff>69850</xdr:rowOff>
    </xdr:to>
    <xdr:sp macro="" textlink="">
      <xdr:nvSpPr>
        <xdr:cNvPr id="579" name="楕円 578"/>
        <xdr:cNvSpPr/>
      </xdr:nvSpPr>
      <xdr:spPr>
        <a:xfrm>
          <a:off x="1365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91440</xdr:rowOff>
    </xdr:to>
    <xdr:cxnSp macro="">
      <xdr:nvCxnSpPr>
        <xdr:cNvPr id="580" name="直線コネクタ 579"/>
        <xdr:cNvCxnSpPr/>
      </xdr:nvCxnSpPr>
      <xdr:spPr>
        <a:xfrm>
          <a:off x="13703300" y="9791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59690</xdr:rowOff>
    </xdr:from>
    <xdr:to>
      <xdr:col>67</xdr:col>
      <xdr:colOff>101600</xdr:colOff>
      <xdr:row>56</xdr:row>
      <xdr:rowOff>161290</xdr:rowOff>
    </xdr:to>
    <xdr:sp macro="" textlink="">
      <xdr:nvSpPr>
        <xdr:cNvPr id="581" name="楕円 580"/>
        <xdr:cNvSpPr/>
      </xdr:nvSpPr>
      <xdr:spPr>
        <a:xfrm>
          <a:off x="12763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110490</xdr:rowOff>
    </xdr:from>
    <xdr:to>
      <xdr:col>71</xdr:col>
      <xdr:colOff>177800</xdr:colOff>
      <xdr:row>57</xdr:row>
      <xdr:rowOff>19050</xdr:rowOff>
    </xdr:to>
    <xdr:cxnSp macro="">
      <xdr:nvCxnSpPr>
        <xdr:cNvPr id="582" name="直線コネクタ 581"/>
        <xdr:cNvCxnSpPr/>
      </xdr:nvCxnSpPr>
      <xdr:spPr>
        <a:xfrm>
          <a:off x="12814300" y="97116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83"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84"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85"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167657</xdr:rowOff>
    </xdr:from>
    <xdr:ext cx="405111" cy="259045"/>
    <xdr:sp macro="" textlink="">
      <xdr:nvSpPr>
        <xdr:cNvPr id="586" name="n_4aveValue【学校施設】&#10;有形固定資産減価償却率"/>
        <xdr:cNvSpPr txBox="1"/>
      </xdr:nvSpPr>
      <xdr:spPr>
        <a:xfrm>
          <a:off x="126117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158767</xdr:rowOff>
    </xdr:from>
    <xdr:ext cx="405111" cy="259045"/>
    <xdr:sp macro="" textlink="">
      <xdr:nvSpPr>
        <xdr:cNvPr id="587" name="n_2mainValue【学校施設】&#10;有形固定資産減価償却率"/>
        <xdr:cNvSpPr txBox="1"/>
      </xdr:nvSpPr>
      <xdr:spPr>
        <a:xfrm>
          <a:off x="14389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86377</xdr:rowOff>
    </xdr:from>
    <xdr:ext cx="405111" cy="259045"/>
    <xdr:sp macro="" textlink="">
      <xdr:nvSpPr>
        <xdr:cNvPr id="588" name="n_3mainValue【学校施設】&#10;有形固定資産減価償却率"/>
        <xdr:cNvSpPr txBox="1"/>
      </xdr:nvSpPr>
      <xdr:spPr>
        <a:xfrm>
          <a:off x="13500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6367</xdr:rowOff>
    </xdr:from>
    <xdr:ext cx="405111" cy="259045"/>
    <xdr:sp macro="" textlink="">
      <xdr:nvSpPr>
        <xdr:cNvPr id="589" name="n_4mainValue【学校施設】&#10;有形固定資産減価償却率"/>
        <xdr:cNvSpPr txBox="1"/>
      </xdr:nvSpPr>
      <xdr:spPr>
        <a:xfrm>
          <a:off x="12611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0" name="正方形/長方形 5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1" name="正方形/長方形 5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2" name="正方形/長方形 5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3" name="正方形/長方形 5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4" name="正方形/長方形 5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5" name="正方形/長方形 5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6" name="正方形/長方形 5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7" name="正方形/長方形 5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8" name="テキスト ボックス 5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9" name="直線コネクタ 5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0" name="テキスト ボックス 5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1" name="直線コネクタ 6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2" name="テキスト ボックス 6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3" name="直線コネクタ 6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4" name="テキスト ボックス 6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5" name="直線コネクタ 6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6" name="テキスト ボックス 6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7" name="直線コネクタ 6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8" name="テキスト ボックス 6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9" name="直線コネクタ 6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0" name="テキスト ボックス 6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1" name="直線コネクタ 6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2" name="テキスト ボックス 6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614" name="直線コネクタ 613"/>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615"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616" name="直線コネクタ 615"/>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617"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618" name="直線コネクタ 617"/>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619"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620" name="フローチャート: 判断 619"/>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621" name="フローチャート: 判断 620"/>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622" name="フローチャート: 判断 621"/>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23" name="フローチャート: 判断 622"/>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124460</xdr:rowOff>
    </xdr:from>
    <xdr:to>
      <xdr:col>98</xdr:col>
      <xdr:colOff>38100</xdr:colOff>
      <xdr:row>61</xdr:row>
      <xdr:rowOff>54610</xdr:rowOff>
    </xdr:to>
    <xdr:sp macro="" textlink="">
      <xdr:nvSpPr>
        <xdr:cNvPr id="624" name="フローチャート: 判断 623"/>
        <xdr:cNvSpPr/>
      </xdr:nvSpPr>
      <xdr:spPr>
        <a:xfrm>
          <a:off x="18605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5" name="テキスト ボックス 6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6" name="テキスト ボックス 6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7" name="テキスト ボックス 6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8" name="テキスト ボックス 6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9" name="テキスト ボックス 6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96520</xdr:rowOff>
    </xdr:from>
    <xdr:to>
      <xdr:col>107</xdr:col>
      <xdr:colOff>101600</xdr:colOff>
      <xdr:row>58</xdr:row>
      <xdr:rowOff>26670</xdr:rowOff>
    </xdr:to>
    <xdr:sp macro="" textlink="">
      <xdr:nvSpPr>
        <xdr:cNvPr id="630" name="楕円 629"/>
        <xdr:cNvSpPr/>
      </xdr:nvSpPr>
      <xdr:spPr>
        <a:xfrm>
          <a:off x="20383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130810</xdr:rowOff>
    </xdr:from>
    <xdr:to>
      <xdr:col>102</xdr:col>
      <xdr:colOff>165100</xdr:colOff>
      <xdr:row>58</xdr:row>
      <xdr:rowOff>60960</xdr:rowOff>
    </xdr:to>
    <xdr:sp macro="" textlink="">
      <xdr:nvSpPr>
        <xdr:cNvPr id="631" name="楕円 630"/>
        <xdr:cNvSpPr/>
      </xdr:nvSpPr>
      <xdr:spPr>
        <a:xfrm>
          <a:off x="19494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147320</xdr:rowOff>
    </xdr:from>
    <xdr:to>
      <xdr:col>107</xdr:col>
      <xdr:colOff>50800</xdr:colOff>
      <xdr:row>58</xdr:row>
      <xdr:rowOff>10160</xdr:rowOff>
    </xdr:to>
    <xdr:cxnSp macro="">
      <xdr:nvCxnSpPr>
        <xdr:cNvPr id="632" name="直線コネクタ 631"/>
        <xdr:cNvCxnSpPr/>
      </xdr:nvCxnSpPr>
      <xdr:spPr>
        <a:xfrm flipV="1">
          <a:off x="19545300" y="9919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135890</xdr:rowOff>
    </xdr:from>
    <xdr:to>
      <xdr:col>98</xdr:col>
      <xdr:colOff>38100</xdr:colOff>
      <xdr:row>58</xdr:row>
      <xdr:rowOff>66040</xdr:rowOff>
    </xdr:to>
    <xdr:sp macro="" textlink="">
      <xdr:nvSpPr>
        <xdr:cNvPr id="633" name="楕円 632"/>
        <xdr:cNvSpPr/>
      </xdr:nvSpPr>
      <xdr:spPr>
        <a:xfrm>
          <a:off x="18605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10160</xdr:rowOff>
    </xdr:from>
    <xdr:to>
      <xdr:col>102</xdr:col>
      <xdr:colOff>114300</xdr:colOff>
      <xdr:row>58</xdr:row>
      <xdr:rowOff>15240</xdr:rowOff>
    </xdr:to>
    <xdr:cxnSp macro="">
      <xdr:nvCxnSpPr>
        <xdr:cNvPr id="634" name="直線コネクタ 633"/>
        <xdr:cNvCxnSpPr/>
      </xdr:nvCxnSpPr>
      <xdr:spPr>
        <a:xfrm flipV="1">
          <a:off x="18656300" y="99542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635"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36"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37"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45737</xdr:rowOff>
    </xdr:from>
    <xdr:ext cx="469744" cy="259045"/>
    <xdr:sp macro="" textlink="">
      <xdr:nvSpPr>
        <xdr:cNvPr id="638" name="n_4aveValue【学校施設】&#10;一人当たり面積"/>
        <xdr:cNvSpPr txBox="1"/>
      </xdr:nvSpPr>
      <xdr:spPr>
        <a:xfrm>
          <a:off x="184214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43197</xdr:rowOff>
    </xdr:from>
    <xdr:ext cx="469744" cy="259045"/>
    <xdr:sp macro="" textlink="">
      <xdr:nvSpPr>
        <xdr:cNvPr id="639" name="n_2mainValue【学校施設】&#10;一人当たり面積"/>
        <xdr:cNvSpPr txBox="1"/>
      </xdr:nvSpPr>
      <xdr:spPr>
        <a:xfrm>
          <a:off x="20199427" y="964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77487</xdr:rowOff>
    </xdr:from>
    <xdr:ext cx="469744" cy="259045"/>
    <xdr:sp macro="" textlink="">
      <xdr:nvSpPr>
        <xdr:cNvPr id="640" name="n_3mainValue【学校施設】&#10;一人当たり面積"/>
        <xdr:cNvSpPr txBox="1"/>
      </xdr:nvSpPr>
      <xdr:spPr>
        <a:xfrm>
          <a:off x="19310427" y="967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82567</xdr:rowOff>
    </xdr:from>
    <xdr:ext cx="469744" cy="259045"/>
    <xdr:sp macro="" textlink="">
      <xdr:nvSpPr>
        <xdr:cNvPr id="641" name="n_4mainValue【学校施設】&#10;一人当たり面積"/>
        <xdr:cNvSpPr txBox="1"/>
      </xdr:nvSpPr>
      <xdr:spPr>
        <a:xfrm>
          <a:off x="1842142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0" name="テキスト ボックス 6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1" name="直線コネクタ 6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2" name="テキスト ボックス 65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3" name="直線コネクタ 6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4" name="テキスト ボックス 65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5" name="直線コネクタ 6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6" name="テキスト ボックス 6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7" name="直線コネクタ 6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8" name="テキスト ボックス 6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9" name="直線コネクタ 6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0" name="テキスト ボックス 6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1" name="直線コネクタ 6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2" name="テキスト ボックス 66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3" name="直線コネクタ 6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4" name="テキスト ボックス 66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66" name="直線コネクタ 665"/>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6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68" name="直線コネクタ 66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69"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70" name="直線コネクタ 669"/>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71" name="【児童館】&#10;有形固定資産減価償却率平均値テキスト"/>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72" name="フローチャート: 判断 671"/>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73" name="フローチャート: 判断 672"/>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74" name="フローチャート: 判断 673"/>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75" name="フローチャート: 判断 674"/>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76" name="フローチャート: 判断 675"/>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7" name="テキスト ボックス 6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8" name="テキスト ボックス 6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9" name="テキスト ボックス 6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0" name="テキスト ボックス 6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1" name="テキスト ボックス 6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13970</xdr:rowOff>
    </xdr:from>
    <xdr:to>
      <xdr:col>76</xdr:col>
      <xdr:colOff>165100</xdr:colOff>
      <xdr:row>86</xdr:row>
      <xdr:rowOff>115570</xdr:rowOff>
    </xdr:to>
    <xdr:sp macro="" textlink="">
      <xdr:nvSpPr>
        <xdr:cNvPr id="682" name="楕円 681"/>
        <xdr:cNvSpPr/>
      </xdr:nvSpPr>
      <xdr:spPr>
        <a:xfrm>
          <a:off x="1454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170180</xdr:rowOff>
    </xdr:from>
    <xdr:to>
      <xdr:col>72</xdr:col>
      <xdr:colOff>38100</xdr:colOff>
      <xdr:row>86</xdr:row>
      <xdr:rowOff>100330</xdr:rowOff>
    </xdr:to>
    <xdr:sp macro="" textlink="">
      <xdr:nvSpPr>
        <xdr:cNvPr id="683" name="楕円 682"/>
        <xdr:cNvSpPr/>
      </xdr:nvSpPr>
      <xdr:spPr>
        <a:xfrm>
          <a:off x="1365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49530</xdr:rowOff>
    </xdr:from>
    <xdr:to>
      <xdr:col>76</xdr:col>
      <xdr:colOff>114300</xdr:colOff>
      <xdr:row>86</xdr:row>
      <xdr:rowOff>64770</xdr:rowOff>
    </xdr:to>
    <xdr:cxnSp macro="">
      <xdr:nvCxnSpPr>
        <xdr:cNvPr id="684" name="直線コネクタ 683"/>
        <xdr:cNvCxnSpPr/>
      </xdr:nvCxnSpPr>
      <xdr:spPr>
        <a:xfrm>
          <a:off x="13703300" y="14794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685" name="楕円 684"/>
        <xdr:cNvSpPr/>
      </xdr:nvSpPr>
      <xdr:spPr>
        <a:xfrm>
          <a:off x="1276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95250</xdr:rowOff>
    </xdr:from>
    <xdr:to>
      <xdr:col>71</xdr:col>
      <xdr:colOff>177800</xdr:colOff>
      <xdr:row>86</xdr:row>
      <xdr:rowOff>49530</xdr:rowOff>
    </xdr:to>
    <xdr:cxnSp macro="">
      <xdr:nvCxnSpPr>
        <xdr:cNvPr id="686" name="直線コネクタ 685"/>
        <xdr:cNvCxnSpPr/>
      </xdr:nvCxnSpPr>
      <xdr:spPr>
        <a:xfrm>
          <a:off x="12814300" y="1415415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87"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88"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89"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90" name="n_4ave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106697</xdr:rowOff>
    </xdr:from>
    <xdr:ext cx="405111" cy="259045"/>
    <xdr:sp macro="" textlink="">
      <xdr:nvSpPr>
        <xdr:cNvPr id="691" name="n_2mainValue【児童館】&#10;有形固定資産減価償却率"/>
        <xdr:cNvSpPr txBox="1"/>
      </xdr:nvSpPr>
      <xdr:spPr>
        <a:xfrm>
          <a:off x="143897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91457</xdr:rowOff>
    </xdr:from>
    <xdr:ext cx="405111" cy="259045"/>
    <xdr:sp macro="" textlink="">
      <xdr:nvSpPr>
        <xdr:cNvPr id="692" name="n_3mainValue【児童館】&#10;有形固定資産減価償却率"/>
        <xdr:cNvSpPr txBox="1"/>
      </xdr:nvSpPr>
      <xdr:spPr>
        <a:xfrm>
          <a:off x="13500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693" name="n_4mainValue【児童館】&#10;有形固定資産減価償却率"/>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4" name="直線コネクタ 70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5" name="テキスト ボックス 70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6" name="直線コネクタ 70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7" name="テキスト ボックス 70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8" name="直線コネクタ 70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9" name="テキスト ボックス 70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0" name="直線コネクタ 70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1" name="テキスト ボックス 71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2" name="直線コネクタ 71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3" name="テキスト ボックス 71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4" name="直線コネクタ 71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5" name="テキスト ボックス 71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6" name="直線コネクタ 7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7" name="テキスト ボックス 7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19" name="直線コネクタ 718"/>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20"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21" name="直線コネクタ 720"/>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22"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23" name="直線コネクタ 722"/>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24"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25" name="フローチャート: 判断 724"/>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26" name="フローチャート: 判断 725"/>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27" name="フローチャート: 判断 726"/>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28" name="フローチャート: 判断 727"/>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29" name="フローチャート: 判断 728"/>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0" name="テキスト ボックス 7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1" name="テキスト ボックス 7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2" name="テキスト ボックス 7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3" name="テキスト ボックス 7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4" name="テキスト ボックス 7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126093</xdr:rowOff>
    </xdr:from>
    <xdr:to>
      <xdr:col>107</xdr:col>
      <xdr:colOff>101600</xdr:colOff>
      <xdr:row>86</xdr:row>
      <xdr:rowOff>56243</xdr:rowOff>
    </xdr:to>
    <xdr:sp macro="" textlink="">
      <xdr:nvSpPr>
        <xdr:cNvPr id="735" name="楕円 734"/>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736" name="楕円 735"/>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5443</xdr:rowOff>
    </xdr:to>
    <xdr:cxnSp macro="">
      <xdr:nvCxnSpPr>
        <xdr:cNvPr id="737" name="直線コネクタ 736"/>
        <xdr:cNvCxnSpPr/>
      </xdr:nvCxnSpPr>
      <xdr:spPr>
        <a:xfrm>
          <a:off x="19545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738" name="楕円 737"/>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86</xdr:row>
      <xdr:rowOff>5443</xdr:rowOff>
    </xdr:to>
    <xdr:cxnSp macro="">
      <xdr:nvCxnSpPr>
        <xdr:cNvPr id="739" name="直線コネクタ 738"/>
        <xdr:cNvCxnSpPr/>
      </xdr:nvCxnSpPr>
      <xdr:spPr>
        <a:xfrm>
          <a:off x="18656300" y="14097000"/>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40"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41"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42"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743" name="n_4aveValue【児童館】&#10;一人当たり面積"/>
        <xdr:cNvSpPr txBox="1"/>
      </xdr:nvSpPr>
      <xdr:spPr>
        <a:xfrm>
          <a:off x="18421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44" name="n_2mainValue【児童館】&#10;一人当たり面積"/>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745" name="n_3mainValue【児童館】&#10;一人当たり面積"/>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746" name="n_4mainValue【児童館】&#10;一人当たり面積"/>
        <xdr:cNvSpPr txBox="1"/>
      </xdr:nvSpPr>
      <xdr:spPr>
        <a:xfrm>
          <a:off x="18421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8" name="直線コネクタ 7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9" name="テキスト ボックス 75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0" name="直線コネクタ 7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1" name="テキスト ボックス 7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2" name="直線コネクタ 7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3" name="テキスト ボックス 7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4" name="直線コネクタ 7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5" name="テキスト ボックス 7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6" name="直線コネクタ 7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7" name="テキスト ボックス 7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8" name="直線コネクタ 7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9" name="テキスト ボックス 76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72" name="直線コネクタ 771"/>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73"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74" name="直線コネクタ 773"/>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75"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76" name="直線コネクタ 775"/>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77"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78" name="フローチャート: 判断 777"/>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79" name="フローチャート: 判断 778"/>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80" name="フローチャート: 判断 779"/>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81" name="フローチャート: 判断 780"/>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82" name="フローチャート: 判断 781"/>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56424</xdr:rowOff>
    </xdr:from>
    <xdr:to>
      <xdr:col>76</xdr:col>
      <xdr:colOff>165100</xdr:colOff>
      <xdr:row>106</xdr:row>
      <xdr:rowOff>158024</xdr:rowOff>
    </xdr:to>
    <xdr:sp macro="" textlink="">
      <xdr:nvSpPr>
        <xdr:cNvPr id="788" name="楕円 787"/>
        <xdr:cNvSpPr/>
      </xdr:nvSpPr>
      <xdr:spPr>
        <a:xfrm>
          <a:off x="14541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12337</xdr:rowOff>
    </xdr:from>
    <xdr:to>
      <xdr:col>72</xdr:col>
      <xdr:colOff>38100</xdr:colOff>
      <xdr:row>106</xdr:row>
      <xdr:rowOff>113937</xdr:rowOff>
    </xdr:to>
    <xdr:sp macro="" textlink="">
      <xdr:nvSpPr>
        <xdr:cNvPr id="789" name="楕円 788"/>
        <xdr:cNvSpPr/>
      </xdr:nvSpPr>
      <xdr:spPr>
        <a:xfrm>
          <a:off x="1365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63137</xdr:rowOff>
    </xdr:from>
    <xdr:to>
      <xdr:col>76</xdr:col>
      <xdr:colOff>114300</xdr:colOff>
      <xdr:row>106</xdr:row>
      <xdr:rowOff>107224</xdr:rowOff>
    </xdr:to>
    <xdr:cxnSp macro="">
      <xdr:nvCxnSpPr>
        <xdr:cNvPr id="790" name="直線コネクタ 789"/>
        <xdr:cNvCxnSpPr/>
      </xdr:nvCxnSpPr>
      <xdr:spPr>
        <a:xfrm>
          <a:off x="13703300" y="182368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791" name="楕円 790"/>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63137</xdr:rowOff>
    </xdr:to>
    <xdr:cxnSp macro="">
      <xdr:nvCxnSpPr>
        <xdr:cNvPr id="792" name="直線コネクタ 791"/>
        <xdr:cNvCxnSpPr/>
      </xdr:nvCxnSpPr>
      <xdr:spPr>
        <a:xfrm>
          <a:off x="12814300" y="181813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93"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94"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95"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96" name="n_4aveValue【公民館】&#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149151</xdr:rowOff>
    </xdr:from>
    <xdr:ext cx="405111" cy="259045"/>
    <xdr:sp macro="" textlink="">
      <xdr:nvSpPr>
        <xdr:cNvPr id="797" name="n_2mainValue【公民館】&#10;有形固定資産減価償却率"/>
        <xdr:cNvSpPr txBox="1"/>
      </xdr:nvSpPr>
      <xdr:spPr>
        <a:xfrm>
          <a:off x="14389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105064</xdr:rowOff>
    </xdr:from>
    <xdr:ext cx="405111" cy="259045"/>
    <xdr:sp macro="" textlink="">
      <xdr:nvSpPr>
        <xdr:cNvPr id="798" name="n_3mainValue【公民館】&#10;有形固定資産減価償却率"/>
        <xdr:cNvSpPr txBox="1"/>
      </xdr:nvSpPr>
      <xdr:spPr>
        <a:xfrm>
          <a:off x="13500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799" name="n_4mainValue【公民館】&#10;有形固定資産減価償却率"/>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23" name="直線コネクタ 822"/>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26"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7" name="直線コネクタ 826"/>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28"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9" name="フローチャート: 判断 828"/>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30" name="フローチャート: 判断 829"/>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31" name="フローチャート: 判断 830"/>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32" name="フローチャート: 判断 83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33" name="フローチャート: 判断 832"/>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109220</xdr:rowOff>
    </xdr:from>
    <xdr:to>
      <xdr:col>107</xdr:col>
      <xdr:colOff>101600</xdr:colOff>
      <xdr:row>103</xdr:row>
      <xdr:rowOff>39370</xdr:rowOff>
    </xdr:to>
    <xdr:sp macro="" textlink="">
      <xdr:nvSpPr>
        <xdr:cNvPr id="839" name="楕円 838"/>
        <xdr:cNvSpPr/>
      </xdr:nvSpPr>
      <xdr:spPr>
        <a:xfrm>
          <a:off x="20383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154939</xdr:rowOff>
    </xdr:from>
    <xdr:to>
      <xdr:col>102</xdr:col>
      <xdr:colOff>165100</xdr:colOff>
      <xdr:row>103</xdr:row>
      <xdr:rowOff>85089</xdr:rowOff>
    </xdr:to>
    <xdr:sp macro="" textlink="">
      <xdr:nvSpPr>
        <xdr:cNvPr id="840" name="楕円 839"/>
        <xdr:cNvSpPr/>
      </xdr:nvSpPr>
      <xdr:spPr>
        <a:xfrm>
          <a:off x="19494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160020</xdr:rowOff>
    </xdr:from>
    <xdr:to>
      <xdr:col>107</xdr:col>
      <xdr:colOff>50800</xdr:colOff>
      <xdr:row>103</xdr:row>
      <xdr:rowOff>34289</xdr:rowOff>
    </xdr:to>
    <xdr:cxnSp macro="">
      <xdr:nvCxnSpPr>
        <xdr:cNvPr id="841" name="直線コネクタ 840"/>
        <xdr:cNvCxnSpPr/>
      </xdr:nvCxnSpPr>
      <xdr:spPr>
        <a:xfrm flipV="1">
          <a:off x="19545300" y="17647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154939</xdr:rowOff>
    </xdr:from>
    <xdr:to>
      <xdr:col>98</xdr:col>
      <xdr:colOff>38100</xdr:colOff>
      <xdr:row>103</xdr:row>
      <xdr:rowOff>85089</xdr:rowOff>
    </xdr:to>
    <xdr:sp macro="" textlink="">
      <xdr:nvSpPr>
        <xdr:cNvPr id="842" name="楕円 841"/>
        <xdr:cNvSpPr/>
      </xdr:nvSpPr>
      <xdr:spPr>
        <a:xfrm>
          <a:off x="18605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34289</xdr:rowOff>
    </xdr:from>
    <xdr:to>
      <xdr:col>102</xdr:col>
      <xdr:colOff>114300</xdr:colOff>
      <xdr:row>103</xdr:row>
      <xdr:rowOff>34289</xdr:rowOff>
    </xdr:to>
    <xdr:cxnSp macro="">
      <xdr:nvCxnSpPr>
        <xdr:cNvPr id="843" name="直線コネクタ 842"/>
        <xdr:cNvCxnSpPr/>
      </xdr:nvCxnSpPr>
      <xdr:spPr>
        <a:xfrm>
          <a:off x="18656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5"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46"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xdr:rowOff>
    </xdr:from>
    <xdr:ext cx="469744" cy="259045"/>
    <xdr:sp macro="" textlink="">
      <xdr:nvSpPr>
        <xdr:cNvPr id="847" name="n_4aveValue【公民館】&#10;一人当たり面積"/>
        <xdr:cNvSpPr txBox="1"/>
      </xdr:nvSpPr>
      <xdr:spPr>
        <a:xfrm>
          <a:off x="18421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55897</xdr:rowOff>
    </xdr:from>
    <xdr:ext cx="469744" cy="259045"/>
    <xdr:sp macro="" textlink="">
      <xdr:nvSpPr>
        <xdr:cNvPr id="848" name="n_2mainValue【公民館】&#10;一人当たり面積"/>
        <xdr:cNvSpPr txBox="1"/>
      </xdr:nvSpPr>
      <xdr:spPr>
        <a:xfrm>
          <a:off x="20199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101616</xdr:rowOff>
    </xdr:from>
    <xdr:ext cx="469744" cy="259045"/>
    <xdr:sp macro="" textlink="">
      <xdr:nvSpPr>
        <xdr:cNvPr id="849" name="n_3mainValue【公民館】&#10;一人当たり面積"/>
        <xdr:cNvSpPr txBox="1"/>
      </xdr:nvSpPr>
      <xdr:spPr>
        <a:xfrm>
          <a:off x="19310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101616</xdr:rowOff>
    </xdr:from>
    <xdr:ext cx="469744" cy="259045"/>
    <xdr:sp macro="" textlink="">
      <xdr:nvSpPr>
        <xdr:cNvPr id="850" name="n_4mainValue【公民館】&#10;一人当たり面積"/>
        <xdr:cNvSpPr txBox="1"/>
      </xdr:nvSpPr>
      <xdr:spPr>
        <a:xfrm>
          <a:off x="18421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類似団体と比較して、全体的には有形固定資産減価償却率は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ポイント高くなっており、施設の老朽化が進んでいる。個別にみると、児童館が</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％、認定こども園・幼稚園・保育所が</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82.8</a:t>
          </a:r>
          <a:r>
            <a:rPr kumimoji="1" lang="ja-JP" altLang="en-US" sz="1300">
              <a:latin typeface="ＭＳ Ｐゴシック" panose="020B0600070205080204" pitchFamily="50" charset="-128"/>
              <a:ea typeface="ＭＳ Ｐゴシック" panose="020B0600070205080204" pitchFamily="50" charset="-128"/>
            </a:rPr>
            <a:t>％と特に高くなっている。今後、米子市公共施設等総合管理計画等に基づき、これらの施設の老朽化対策に努める。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147,857
146,455
132.42
68,869,218
67,616,958
1,175,970
31,556,600
64,293,479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151130</xdr:rowOff>
    </xdr:from>
    <xdr:to>
      <xdr:col>15</xdr:col>
      <xdr:colOff>101600</xdr:colOff>
      <xdr:row>36</xdr:row>
      <xdr:rowOff>81280</xdr:rowOff>
    </xdr:to>
    <xdr:sp macro="" textlink="">
      <xdr:nvSpPr>
        <xdr:cNvPr id="74" name="楕円 73"/>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118473</xdr:rowOff>
    </xdr:from>
    <xdr:to>
      <xdr:col>10</xdr:col>
      <xdr:colOff>165100</xdr:colOff>
      <xdr:row>36</xdr:row>
      <xdr:rowOff>48623</xdr:rowOff>
    </xdr:to>
    <xdr:sp macro="" textlink="">
      <xdr:nvSpPr>
        <xdr:cNvPr id="75" name="楕円 74"/>
        <xdr:cNvSpPr/>
      </xdr:nvSpPr>
      <xdr:spPr>
        <a:xfrm>
          <a:off x="1968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169273</xdr:rowOff>
    </xdr:from>
    <xdr:to>
      <xdr:col>15</xdr:col>
      <xdr:colOff>50800</xdr:colOff>
      <xdr:row>36</xdr:row>
      <xdr:rowOff>30480</xdr:rowOff>
    </xdr:to>
    <xdr:cxnSp macro="">
      <xdr:nvCxnSpPr>
        <xdr:cNvPr id="76" name="直線コネクタ 75"/>
        <xdr:cNvCxnSpPr/>
      </xdr:nvCxnSpPr>
      <xdr:spPr>
        <a:xfrm>
          <a:off x="2019300" y="61700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51526</xdr:rowOff>
    </xdr:from>
    <xdr:to>
      <xdr:col>6</xdr:col>
      <xdr:colOff>38100</xdr:colOff>
      <xdr:row>35</xdr:row>
      <xdr:rowOff>153126</xdr:rowOff>
    </xdr:to>
    <xdr:sp macro="" textlink="">
      <xdr:nvSpPr>
        <xdr:cNvPr id="77" name="楕円 76"/>
        <xdr:cNvSpPr/>
      </xdr:nvSpPr>
      <xdr:spPr>
        <a:xfrm>
          <a:off x="1079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102326</xdr:rowOff>
    </xdr:from>
    <xdr:to>
      <xdr:col>10</xdr:col>
      <xdr:colOff>114300</xdr:colOff>
      <xdr:row>35</xdr:row>
      <xdr:rowOff>169273</xdr:rowOff>
    </xdr:to>
    <xdr:cxnSp macro="">
      <xdr:nvCxnSpPr>
        <xdr:cNvPr id="78" name="直線コネクタ 77"/>
        <xdr:cNvCxnSpPr/>
      </xdr:nvCxnSpPr>
      <xdr:spPr>
        <a:xfrm>
          <a:off x="1130300" y="61030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79"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0"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1"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105064</xdr:rowOff>
    </xdr:from>
    <xdr:ext cx="405111" cy="259045"/>
    <xdr:sp macro="" textlink="">
      <xdr:nvSpPr>
        <xdr:cNvPr id="82" name="n_4aveValue【図書館】&#10;有形固定資産減価償却率"/>
        <xdr:cNvSpPr txBox="1"/>
      </xdr:nvSpPr>
      <xdr:spPr>
        <a:xfrm>
          <a:off x="9277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3" name="n_2mainValue【図書館】&#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65150</xdr:rowOff>
    </xdr:from>
    <xdr:ext cx="405111" cy="259045"/>
    <xdr:sp macro="" textlink="">
      <xdr:nvSpPr>
        <xdr:cNvPr id="84" name="n_3mainValue【図書館】&#10;有形固定資産減価償却率"/>
        <xdr:cNvSpPr txBox="1"/>
      </xdr:nvSpPr>
      <xdr:spPr>
        <a:xfrm>
          <a:off x="1816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169653</xdr:rowOff>
    </xdr:from>
    <xdr:ext cx="405111" cy="259045"/>
    <xdr:sp macro="" textlink="">
      <xdr:nvSpPr>
        <xdr:cNvPr id="85" name="n_4mainValue【図書館】&#10;有形固定資産減価償却率"/>
        <xdr:cNvSpPr txBox="1"/>
      </xdr:nvSpPr>
      <xdr:spPr>
        <a:xfrm>
          <a:off x="927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09" name="直線コネクタ 108"/>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0"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1" name="直線コネクタ 110"/>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4"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5" name="フローチャート: 判断 114"/>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6" name="フローチャート: 判断 11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17" name="フローチャート: 判断 116"/>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18" name="フローチャート: 判断 117"/>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19" name="フローチャート: 判断 118"/>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63500</xdr:rowOff>
    </xdr:from>
    <xdr:to>
      <xdr:col>46</xdr:col>
      <xdr:colOff>38100</xdr:colOff>
      <xdr:row>40</xdr:row>
      <xdr:rowOff>165100</xdr:rowOff>
    </xdr:to>
    <xdr:sp macro="" textlink="">
      <xdr:nvSpPr>
        <xdr:cNvPr id="125" name="楕円 124"/>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63500</xdr:rowOff>
    </xdr:from>
    <xdr:to>
      <xdr:col>41</xdr:col>
      <xdr:colOff>101600</xdr:colOff>
      <xdr:row>40</xdr:row>
      <xdr:rowOff>165100</xdr:rowOff>
    </xdr:to>
    <xdr:sp macro="" textlink="">
      <xdr:nvSpPr>
        <xdr:cNvPr id="126" name="楕円 125"/>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27" name="直線コネクタ 126"/>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28" name="楕円 127"/>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29" name="直線コネクタ 128"/>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0"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1"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2"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33" name="n_4ave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4"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35"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36" name="n_4mainValue【図書館】&#10;一人当たり面積"/>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1" name="直線コネクタ 160"/>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6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65" name="直線コネクタ 16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66"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67" name="フローチャート: 判断 166"/>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8" name="フローチャート: 判断 167"/>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9" name="フローチャート: 判断 168"/>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0" name="フローチャート: 判断 169"/>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1" name="フローチャート: 判断 170"/>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116840</xdr:rowOff>
    </xdr:from>
    <xdr:to>
      <xdr:col>15</xdr:col>
      <xdr:colOff>101600</xdr:colOff>
      <xdr:row>62</xdr:row>
      <xdr:rowOff>46990</xdr:rowOff>
    </xdr:to>
    <xdr:sp macro="" textlink="">
      <xdr:nvSpPr>
        <xdr:cNvPr id="177" name="楕円 176"/>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86360</xdr:rowOff>
    </xdr:from>
    <xdr:to>
      <xdr:col>10</xdr:col>
      <xdr:colOff>165100</xdr:colOff>
      <xdr:row>62</xdr:row>
      <xdr:rowOff>16510</xdr:rowOff>
    </xdr:to>
    <xdr:sp macro="" textlink="">
      <xdr:nvSpPr>
        <xdr:cNvPr id="178" name="楕円 177"/>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167640</xdr:rowOff>
    </xdr:to>
    <xdr:cxnSp macro="">
      <xdr:nvCxnSpPr>
        <xdr:cNvPr id="179" name="直線コネクタ 178"/>
        <xdr:cNvCxnSpPr/>
      </xdr:nvCxnSpPr>
      <xdr:spPr>
        <a:xfrm>
          <a:off x="2019300" y="10595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80" name="楕円 179"/>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100965</xdr:rowOff>
    </xdr:from>
    <xdr:to>
      <xdr:col>10</xdr:col>
      <xdr:colOff>114300</xdr:colOff>
      <xdr:row>61</xdr:row>
      <xdr:rowOff>137160</xdr:rowOff>
    </xdr:to>
    <xdr:cxnSp macro="">
      <xdr:nvCxnSpPr>
        <xdr:cNvPr id="181" name="直線コネクタ 180"/>
        <xdr:cNvCxnSpPr/>
      </xdr:nvCxnSpPr>
      <xdr:spPr>
        <a:xfrm>
          <a:off x="1130300" y="10559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82"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3"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84"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85" name="n_4ave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86" name="n_2mainValue【体育館・プール】&#10;有形固定資産減価償却率"/>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187" name="n_3mainValue【体育館・プール】&#10;有形固定資産減価償却率"/>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188" name="n_4mainValue【体育館・プール】&#10;有形固定資産減価償却率"/>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12" name="直線コネクタ 211"/>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13"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14" name="直線コネクタ 213"/>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15"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16" name="直線コネクタ 215"/>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17"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18" name="フローチャート: 判断 21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19" name="フローチャート: 判断 218"/>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0" name="フローチャート: 判断 219"/>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21" name="フローチャート: 判断 220"/>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22" name="フローチャート: 判断 221"/>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162560</xdr:rowOff>
    </xdr:from>
    <xdr:to>
      <xdr:col>46</xdr:col>
      <xdr:colOff>38100</xdr:colOff>
      <xdr:row>60</xdr:row>
      <xdr:rowOff>92710</xdr:rowOff>
    </xdr:to>
    <xdr:sp macro="" textlink="">
      <xdr:nvSpPr>
        <xdr:cNvPr id="228" name="楕円 227"/>
        <xdr:cNvSpPr/>
      </xdr:nvSpPr>
      <xdr:spPr>
        <a:xfrm>
          <a:off x="869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166370</xdr:rowOff>
    </xdr:from>
    <xdr:to>
      <xdr:col>41</xdr:col>
      <xdr:colOff>101600</xdr:colOff>
      <xdr:row>60</xdr:row>
      <xdr:rowOff>96520</xdr:rowOff>
    </xdr:to>
    <xdr:sp macro="" textlink="">
      <xdr:nvSpPr>
        <xdr:cNvPr id="229" name="楕円 228"/>
        <xdr:cNvSpPr/>
      </xdr:nvSpPr>
      <xdr:spPr>
        <a:xfrm>
          <a:off x="781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41910</xdr:rowOff>
    </xdr:from>
    <xdr:to>
      <xdr:col>45</xdr:col>
      <xdr:colOff>177800</xdr:colOff>
      <xdr:row>60</xdr:row>
      <xdr:rowOff>45720</xdr:rowOff>
    </xdr:to>
    <xdr:cxnSp macro="">
      <xdr:nvCxnSpPr>
        <xdr:cNvPr id="230" name="直線コネクタ 229"/>
        <xdr:cNvCxnSpPr/>
      </xdr:nvCxnSpPr>
      <xdr:spPr>
        <a:xfrm flipV="1">
          <a:off x="7861300" y="10328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166370</xdr:rowOff>
    </xdr:from>
    <xdr:to>
      <xdr:col>36</xdr:col>
      <xdr:colOff>165100</xdr:colOff>
      <xdr:row>60</xdr:row>
      <xdr:rowOff>96520</xdr:rowOff>
    </xdr:to>
    <xdr:sp macro="" textlink="">
      <xdr:nvSpPr>
        <xdr:cNvPr id="231" name="楕円 230"/>
        <xdr:cNvSpPr/>
      </xdr:nvSpPr>
      <xdr:spPr>
        <a:xfrm>
          <a:off x="692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45720</xdr:rowOff>
    </xdr:from>
    <xdr:to>
      <xdr:col>41</xdr:col>
      <xdr:colOff>50800</xdr:colOff>
      <xdr:row>60</xdr:row>
      <xdr:rowOff>45720</xdr:rowOff>
    </xdr:to>
    <xdr:cxnSp macro="">
      <xdr:nvCxnSpPr>
        <xdr:cNvPr id="232" name="直線コネクタ 231"/>
        <xdr:cNvCxnSpPr/>
      </xdr:nvCxnSpPr>
      <xdr:spPr>
        <a:xfrm>
          <a:off x="6972300" y="1033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33"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34"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35"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83837</xdr:rowOff>
    </xdr:from>
    <xdr:ext cx="469744" cy="259045"/>
    <xdr:sp macro="" textlink="">
      <xdr:nvSpPr>
        <xdr:cNvPr id="236" name="n_4aveValue【体育館・プール】&#10;一人当たり面積"/>
        <xdr:cNvSpPr txBox="1"/>
      </xdr:nvSpPr>
      <xdr:spPr>
        <a:xfrm>
          <a:off x="6737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109237</xdr:rowOff>
    </xdr:from>
    <xdr:ext cx="469744" cy="259045"/>
    <xdr:sp macro="" textlink="">
      <xdr:nvSpPr>
        <xdr:cNvPr id="237" name="n_2mainValue【体育館・プール】&#10;一人当たり面積"/>
        <xdr:cNvSpPr txBox="1"/>
      </xdr:nvSpPr>
      <xdr:spPr>
        <a:xfrm>
          <a:off x="85154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113047</xdr:rowOff>
    </xdr:from>
    <xdr:ext cx="469744" cy="259045"/>
    <xdr:sp macro="" textlink="">
      <xdr:nvSpPr>
        <xdr:cNvPr id="238" name="n_3mainValue【体育館・プール】&#10;一人当たり面積"/>
        <xdr:cNvSpPr txBox="1"/>
      </xdr:nvSpPr>
      <xdr:spPr>
        <a:xfrm>
          <a:off x="7626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113047</xdr:rowOff>
    </xdr:from>
    <xdr:ext cx="469744" cy="259045"/>
    <xdr:sp macro="" textlink="">
      <xdr:nvSpPr>
        <xdr:cNvPr id="239" name="n_4mainValue【体育館・プール】&#10;一人当たり面積"/>
        <xdr:cNvSpPr txBox="1"/>
      </xdr:nvSpPr>
      <xdr:spPr>
        <a:xfrm>
          <a:off x="6737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2" name="テキスト ボックス 25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8" name="テキスト ボックス 25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62" name="直線コネクタ 261"/>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63"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64" name="直線コネクタ 263"/>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65"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66" name="直線コネクタ 265"/>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67"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68" name="フローチャート: 判断 267"/>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69" name="フローチャート: 判断 268"/>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70" name="フローチャート: 判断 269"/>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71" name="フローチャート: 判断 270"/>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272" name="フローチャート: 判断 271"/>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62737</xdr:rowOff>
    </xdr:from>
    <xdr:to>
      <xdr:col>15</xdr:col>
      <xdr:colOff>101600</xdr:colOff>
      <xdr:row>80</xdr:row>
      <xdr:rowOff>164337</xdr:rowOff>
    </xdr:to>
    <xdr:sp macro="" textlink="">
      <xdr:nvSpPr>
        <xdr:cNvPr id="278" name="楕円 277"/>
        <xdr:cNvSpPr/>
      </xdr:nvSpPr>
      <xdr:spPr>
        <a:xfrm>
          <a:off x="2857500"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7874</xdr:rowOff>
    </xdr:from>
    <xdr:to>
      <xdr:col>10</xdr:col>
      <xdr:colOff>165100</xdr:colOff>
      <xdr:row>80</xdr:row>
      <xdr:rowOff>109474</xdr:rowOff>
    </xdr:to>
    <xdr:sp macro="" textlink="">
      <xdr:nvSpPr>
        <xdr:cNvPr id="279" name="楕円 278"/>
        <xdr:cNvSpPr/>
      </xdr:nvSpPr>
      <xdr:spPr>
        <a:xfrm>
          <a:off x="1968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58674</xdr:rowOff>
    </xdr:from>
    <xdr:to>
      <xdr:col>15</xdr:col>
      <xdr:colOff>50800</xdr:colOff>
      <xdr:row>80</xdr:row>
      <xdr:rowOff>113537</xdr:rowOff>
    </xdr:to>
    <xdr:cxnSp macro="">
      <xdr:nvCxnSpPr>
        <xdr:cNvPr id="280" name="直線コネクタ 279"/>
        <xdr:cNvCxnSpPr/>
      </xdr:nvCxnSpPr>
      <xdr:spPr>
        <a:xfrm>
          <a:off x="2019300" y="1377467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30735</xdr:rowOff>
    </xdr:from>
    <xdr:to>
      <xdr:col>6</xdr:col>
      <xdr:colOff>38100</xdr:colOff>
      <xdr:row>78</xdr:row>
      <xdr:rowOff>132335</xdr:rowOff>
    </xdr:to>
    <xdr:sp macro="" textlink="">
      <xdr:nvSpPr>
        <xdr:cNvPr id="281" name="楕円 280"/>
        <xdr:cNvSpPr/>
      </xdr:nvSpPr>
      <xdr:spPr>
        <a:xfrm>
          <a:off x="1079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81535</xdr:rowOff>
    </xdr:from>
    <xdr:to>
      <xdr:col>10</xdr:col>
      <xdr:colOff>114300</xdr:colOff>
      <xdr:row>80</xdr:row>
      <xdr:rowOff>58674</xdr:rowOff>
    </xdr:to>
    <xdr:cxnSp macro="">
      <xdr:nvCxnSpPr>
        <xdr:cNvPr id="282" name="直線コネクタ 281"/>
        <xdr:cNvCxnSpPr/>
      </xdr:nvCxnSpPr>
      <xdr:spPr>
        <a:xfrm>
          <a:off x="1130300" y="13454635"/>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83"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84"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85"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82314</xdr:rowOff>
    </xdr:from>
    <xdr:ext cx="405111" cy="259045"/>
    <xdr:sp macro="" textlink="">
      <xdr:nvSpPr>
        <xdr:cNvPr id="286" name="n_4aveValue【福祉施設】&#10;有形固定資産減価償却率"/>
        <xdr:cNvSpPr txBox="1"/>
      </xdr:nvSpPr>
      <xdr:spPr>
        <a:xfrm>
          <a:off x="927744" y="136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155464</xdr:rowOff>
    </xdr:from>
    <xdr:ext cx="405111" cy="259045"/>
    <xdr:sp macro="" textlink="">
      <xdr:nvSpPr>
        <xdr:cNvPr id="287" name="n_2mainValue【福祉施設】&#10;有形固定資産減価償却率"/>
        <xdr:cNvSpPr txBox="1"/>
      </xdr:nvSpPr>
      <xdr:spPr>
        <a:xfrm>
          <a:off x="2705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100601</xdr:rowOff>
    </xdr:from>
    <xdr:ext cx="405111" cy="259045"/>
    <xdr:sp macro="" textlink="">
      <xdr:nvSpPr>
        <xdr:cNvPr id="288" name="n_3mainValue【福祉施設】&#10;有形固定資産減価償却率"/>
        <xdr:cNvSpPr txBox="1"/>
      </xdr:nvSpPr>
      <xdr:spPr>
        <a:xfrm>
          <a:off x="1816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148862</xdr:rowOff>
    </xdr:from>
    <xdr:ext cx="405111" cy="259045"/>
    <xdr:sp macro="" textlink="">
      <xdr:nvSpPr>
        <xdr:cNvPr id="289" name="n_4mainValue【福祉施設】&#10;有形固定資産減価償却率"/>
        <xdr:cNvSpPr txBox="1"/>
      </xdr:nvSpPr>
      <xdr:spPr>
        <a:xfrm>
          <a:off x="927744" y="1317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13" name="直線コネクタ 31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1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15" name="直線コネクタ 31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1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17" name="直線コネクタ 31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18"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19" name="フローチャート: 判断 31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20" name="フローチャート: 判断 31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21" name="フローチャート: 判断 32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22" name="フローチャート: 判断 32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23" name="フローチャート: 判断 322"/>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101600</xdr:rowOff>
    </xdr:from>
    <xdr:to>
      <xdr:col>46</xdr:col>
      <xdr:colOff>38100</xdr:colOff>
      <xdr:row>83</xdr:row>
      <xdr:rowOff>31750</xdr:rowOff>
    </xdr:to>
    <xdr:sp macro="" textlink="">
      <xdr:nvSpPr>
        <xdr:cNvPr id="329" name="楕円 328"/>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114300</xdr:rowOff>
    </xdr:from>
    <xdr:to>
      <xdr:col>41</xdr:col>
      <xdr:colOff>101600</xdr:colOff>
      <xdr:row>83</xdr:row>
      <xdr:rowOff>44450</xdr:rowOff>
    </xdr:to>
    <xdr:sp macro="" textlink="">
      <xdr:nvSpPr>
        <xdr:cNvPr id="330" name="楕円 329"/>
        <xdr:cNvSpPr/>
      </xdr:nvSpPr>
      <xdr:spPr>
        <a:xfrm>
          <a:off x="7810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165100</xdr:rowOff>
    </xdr:to>
    <xdr:cxnSp macro="">
      <xdr:nvCxnSpPr>
        <xdr:cNvPr id="331" name="直線コネクタ 330"/>
        <xdr:cNvCxnSpPr/>
      </xdr:nvCxnSpPr>
      <xdr:spPr>
        <a:xfrm flipV="1">
          <a:off x="7861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19050</xdr:rowOff>
    </xdr:from>
    <xdr:to>
      <xdr:col>36</xdr:col>
      <xdr:colOff>165100</xdr:colOff>
      <xdr:row>83</xdr:row>
      <xdr:rowOff>120650</xdr:rowOff>
    </xdr:to>
    <xdr:sp macro="" textlink="">
      <xdr:nvSpPr>
        <xdr:cNvPr id="332" name="楕円 331"/>
        <xdr:cNvSpPr/>
      </xdr:nvSpPr>
      <xdr:spPr>
        <a:xfrm>
          <a:off x="692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165100</xdr:rowOff>
    </xdr:from>
    <xdr:to>
      <xdr:col>41</xdr:col>
      <xdr:colOff>50800</xdr:colOff>
      <xdr:row>83</xdr:row>
      <xdr:rowOff>69850</xdr:rowOff>
    </xdr:to>
    <xdr:cxnSp macro="">
      <xdr:nvCxnSpPr>
        <xdr:cNvPr id="333" name="直線コネクタ 332"/>
        <xdr:cNvCxnSpPr/>
      </xdr:nvCxnSpPr>
      <xdr:spPr>
        <a:xfrm flipV="1">
          <a:off x="6972300" y="1422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34"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35"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36"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337" name="n_4aveValue【福祉施設】&#10;一人当たり面積"/>
        <xdr:cNvSpPr txBox="1"/>
      </xdr:nvSpPr>
      <xdr:spPr>
        <a:xfrm>
          <a:off x="6737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22877</xdr:rowOff>
    </xdr:from>
    <xdr:ext cx="469744" cy="259045"/>
    <xdr:sp macro="" textlink="">
      <xdr:nvSpPr>
        <xdr:cNvPr id="338" name="n_2mainValue【福祉施設】&#10;一人当たり面積"/>
        <xdr:cNvSpPr txBox="1"/>
      </xdr:nvSpPr>
      <xdr:spPr>
        <a:xfrm>
          <a:off x="8515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35577</xdr:rowOff>
    </xdr:from>
    <xdr:ext cx="469744" cy="259045"/>
    <xdr:sp macro="" textlink="">
      <xdr:nvSpPr>
        <xdr:cNvPr id="339" name="n_3mainValue【福祉施設】&#10;一人当たり面積"/>
        <xdr:cNvSpPr txBox="1"/>
      </xdr:nvSpPr>
      <xdr:spPr>
        <a:xfrm>
          <a:off x="76264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111777</xdr:rowOff>
    </xdr:from>
    <xdr:ext cx="469744" cy="259045"/>
    <xdr:sp macro="" textlink="">
      <xdr:nvSpPr>
        <xdr:cNvPr id="340" name="n_4mainValue【福祉施設】&#10;一人当たり面積"/>
        <xdr:cNvSpPr txBox="1"/>
      </xdr:nvSpPr>
      <xdr:spPr>
        <a:xfrm>
          <a:off x="6737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1" name="テキスト ボックス 35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3" name="テキスト ボックス 35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3" name="テキスト ボックス 36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66" name="直線コネクタ 365"/>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67"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68" name="直線コネクタ 367"/>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69"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70" name="直線コネクタ 369"/>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71"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72" name="フローチャート: 判断 371"/>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73" name="フローチャート: 判断 372"/>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4" name="フローチャート: 判断 373"/>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75" name="フローチャート: 判断 374"/>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76" name="フローチャート: 判断 375"/>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154395</xdr:rowOff>
    </xdr:from>
    <xdr:to>
      <xdr:col>15</xdr:col>
      <xdr:colOff>101600</xdr:colOff>
      <xdr:row>104</xdr:row>
      <xdr:rowOff>84545</xdr:rowOff>
    </xdr:to>
    <xdr:sp macro="" textlink="">
      <xdr:nvSpPr>
        <xdr:cNvPr id="382" name="楕円 381"/>
        <xdr:cNvSpPr/>
      </xdr:nvSpPr>
      <xdr:spPr>
        <a:xfrm>
          <a:off x="2857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383" name="楕円 382"/>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33745</xdr:rowOff>
    </xdr:to>
    <xdr:cxnSp macro="">
      <xdr:nvCxnSpPr>
        <xdr:cNvPr id="384" name="直線コネクタ 383"/>
        <xdr:cNvCxnSpPr/>
      </xdr:nvCxnSpPr>
      <xdr:spPr>
        <a:xfrm>
          <a:off x="2019300" y="178465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80918</xdr:rowOff>
    </xdr:from>
    <xdr:to>
      <xdr:col>6</xdr:col>
      <xdr:colOff>38100</xdr:colOff>
      <xdr:row>104</xdr:row>
      <xdr:rowOff>11068</xdr:rowOff>
    </xdr:to>
    <xdr:sp macro="" textlink="">
      <xdr:nvSpPr>
        <xdr:cNvPr id="385" name="楕円 384"/>
        <xdr:cNvSpPr/>
      </xdr:nvSpPr>
      <xdr:spPr>
        <a:xfrm>
          <a:off x="1079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131718</xdr:rowOff>
    </xdr:from>
    <xdr:to>
      <xdr:col>10</xdr:col>
      <xdr:colOff>114300</xdr:colOff>
      <xdr:row>104</xdr:row>
      <xdr:rowOff>15784</xdr:rowOff>
    </xdr:to>
    <xdr:cxnSp macro="">
      <xdr:nvCxnSpPr>
        <xdr:cNvPr id="386" name="直線コネクタ 385"/>
        <xdr:cNvCxnSpPr/>
      </xdr:nvCxnSpPr>
      <xdr:spPr>
        <a:xfrm>
          <a:off x="1130300" y="1779106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87"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88"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89"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390" name="n_4aveValue【市民会館】&#10;有形固定資産減価償却率"/>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101072</xdr:rowOff>
    </xdr:from>
    <xdr:ext cx="405111" cy="259045"/>
    <xdr:sp macro="" textlink="">
      <xdr:nvSpPr>
        <xdr:cNvPr id="391" name="n_2mainValue【市民会館】&#10;有形固定資産減価償却率"/>
        <xdr:cNvSpPr txBox="1"/>
      </xdr:nvSpPr>
      <xdr:spPr>
        <a:xfrm>
          <a:off x="2705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392" name="n_3mainValue【市民会館】&#10;有形固定資産減価償却率"/>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27595</xdr:rowOff>
    </xdr:from>
    <xdr:ext cx="405111" cy="259045"/>
    <xdr:sp macro="" textlink="">
      <xdr:nvSpPr>
        <xdr:cNvPr id="393" name="n_4mainValue【市民会館】&#10;有形固定資産減価償却率"/>
        <xdr:cNvSpPr txBox="1"/>
      </xdr:nvSpPr>
      <xdr:spPr>
        <a:xfrm>
          <a:off x="927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4" name="直線コネクタ 40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5" name="テキスト ボックス 40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6" name="直線コネクタ 40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7" name="テキスト ボックス 40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8" name="直線コネクタ 40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9" name="テキスト ボックス 40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0" name="直線コネクタ 40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1" name="テキスト ボックス 41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15" name="直線コネクタ 414"/>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16"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17" name="直線コネクタ 416"/>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18"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19" name="直線コネクタ 418"/>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20"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21" name="フローチャート: 判断 420"/>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22" name="フローチャート: 判断 42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23" name="フローチャート: 判断 422"/>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24" name="フローチャート: 判断 423"/>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425" name="フローチャート: 判断 424"/>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71120</xdr:rowOff>
    </xdr:from>
    <xdr:to>
      <xdr:col>46</xdr:col>
      <xdr:colOff>38100</xdr:colOff>
      <xdr:row>105</xdr:row>
      <xdr:rowOff>1270</xdr:rowOff>
    </xdr:to>
    <xdr:sp macro="" textlink="">
      <xdr:nvSpPr>
        <xdr:cNvPr id="431" name="楕円 430"/>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432" name="楕円 431"/>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121920</xdr:rowOff>
    </xdr:to>
    <xdr:cxnSp macro="">
      <xdr:nvCxnSpPr>
        <xdr:cNvPr id="433" name="直線コネクタ 432"/>
        <xdr:cNvCxnSpPr/>
      </xdr:nvCxnSpPr>
      <xdr:spPr>
        <a:xfrm>
          <a:off x="7861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75692</xdr:rowOff>
    </xdr:from>
    <xdr:to>
      <xdr:col>36</xdr:col>
      <xdr:colOff>165100</xdr:colOff>
      <xdr:row>105</xdr:row>
      <xdr:rowOff>5842</xdr:rowOff>
    </xdr:to>
    <xdr:sp macro="" textlink="">
      <xdr:nvSpPr>
        <xdr:cNvPr id="434" name="楕円 433"/>
        <xdr:cNvSpPr/>
      </xdr:nvSpPr>
      <xdr:spPr>
        <a:xfrm>
          <a:off x="6921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126492</xdr:rowOff>
    </xdr:to>
    <xdr:cxnSp macro="">
      <xdr:nvCxnSpPr>
        <xdr:cNvPr id="435" name="直線コネクタ 434"/>
        <xdr:cNvCxnSpPr/>
      </xdr:nvCxnSpPr>
      <xdr:spPr>
        <a:xfrm flipV="1">
          <a:off x="6972300" y="1795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36"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37"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38"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65549</xdr:rowOff>
    </xdr:from>
    <xdr:ext cx="469744" cy="259045"/>
    <xdr:sp macro="" textlink="">
      <xdr:nvSpPr>
        <xdr:cNvPr id="439" name="n_4aveValue【市民会館】&#10;一人当たり面積"/>
        <xdr:cNvSpPr txBox="1"/>
      </xdr:nvSpPr>
      <xdr:spPr>
        <a:xfrm>
          <a:off x="6737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40"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41"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22369</xdr:rowOff>
    </xdr:from>
    <xdr:ext cx="469744" cy="259045"/>
    <xdr:sp macro="" textlink="">
      <xdr:nvSpPr>
        <xdr:cNvPr id="442" name="n_4mainValue【市民会館】&#10;一人当たり面積"/>
        <xdr:cNvSpPr txBox="1"/>
      </xdr:nvSpPr>
      <xdr:spPr>
        <a:xfrm>
          <a:off x="6737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3" name="テキスト ボックス 45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5" name="テキスト ボックス 45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5" name="テキスト ボックス 46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68" name="直線コネクタ 467"/>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69"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70" name="直線コネクタ 469"/>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71"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72" name="直線コネクタ 471"/>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73"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74" name="フローチャート: 判断 473"/>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75" name="フローチャート: 判断 474"/>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76" name="フローチャート: 判断 475"/>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77" name="フローチャート: 判断 476"/>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478" name="フローチャート: 判断 477"/>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7438</xdr:rowOff>
    </xdr:from>
    <xdr:to>
      <xdr:col>76</xdr:col>
      <xdr:colOff>165100</xdr:colOff>
      <xdr:row>41</xdr:row>
      <xdr:rowOff>109038</xdr:rowOff>
    </xdr:to>
    <xdr:sp macro="" textlink="">
      <xdr:nvSpPr>
        <xdr:cNvPr id="484" name="楕円 483"/>
        <xdr:cNvSpPr/>
      </xdr:nvSpPr>
      <xdr:spPr>
        <a:xfrm>
          <a:off x="14541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167459</xdr:rowOff>
    </xdr:from>
    <xdr:to>
      <xdr:col>72</xdr:col>
      <xdr:colOff>38100</xdr:colOff>
      <xdr:row>41</xdr:row>
      <xdr:rowOff>97609</xdr:rowOff>
    </xdr:to>
    <xdr:sp macro="" textlink="">
      <xdr:nvSpPr>
        <xdr:cNvPr id="485" name="楕円 484"/>
        <xdr:cNvSpPr/>
      </xdr:nvSpPr>
      <xdr:spPr>
        <a:xfrm>
          <a:off x="13652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46809</xdr:rowOff>
    </xdr:from>
    <xdr:to>
      <xdr:col>76</xdr:col>
      <xdr:colOff>114300</xdr:colOff>
      <xdr:row>41</xdr:row>
      <xdr:rowOff>58238</xdr:rowOff>
    </xdr:to>
    <xdr:cxnSp macro="">
      <xdr:nvCxnSpPr>
        <xdr:cNvPr id="486" name="直線コネクタ 485"/>
        <xdr:cNvCxnSpPr/>
      </xdr:nvCxnSpPr>
      <xdr:spPr>
        <a:xfrm>
          <a:off x="13703300" y="70762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85816</xdr:rowOff>
    </xdr:from>
    <xdr:to>
      <xdr:col>67</xdr:col>
      <xdr:colOff>101600</xdr:colOff>
      <xdr:row>41</xdr:row>
      <xdr:rowOff>15966</xdr:rowOff>
    </xdr:to>
    <xdr:sp macro="" textlink="">
      <xdr:nvSpPr>
        <xdr:cNvPr id="487" name="楕円 486"/>
        <xdr:cNvSpPr/>
      </xdr:nvSpPr>
      <xdr:spPr>
        <a:xfrm>
          <a:off x="12763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136616</xdr:rowOff>
    </xdr:from>
    <xdr:to>
      <xdr:col>71</xdr:col>
      <xdr:colOff>177800</xdr:colOff>
      <xdr:row>41</xdr:row>
      <xdr:rowOff>46809</xdr:rowOff>
    </xdr:to>
    <xdr:cxnSp macro="">
      <xdr:nvCxnSpPr>
        <xdr:cNvPr id="488" name="直線コネクタ 487"/>
        <xdr:cNvCxnSpPr/>
      </xdr:nvCxnSpPr>
      <xdr:spPr>
        <a:xfrm>
          <a:off x="12814300" y="699461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489"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490"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491"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60251</xdr:rowOff>
    </xdr:from>
    <xdr:ext cx="405111" cy="259045"/>
    <xdr:sp macro="" textlink="">
      <xdr:nvSpPr>
        <xdr:cNvPr id="492" name="n_4aveValue【一般廃棄物処理施設】&#10;有形固定資産減価償却率"/>
        <xdr:cNvSpPr txBox="1"/>
      </xdr:nvSpPr>
      <xdr:spPr>
        <a:xfrm>
          <a:off x="12611744" y="657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100165</xdr:rowOff>
    </xdr:from>
    <xdr:ext cx="405111" cy="259045"/>
    <xdr:sp macro="" textlink="">
      <xdr:nvSpPr>
        <xdr:cNvPr id="493" name="n_2mainValue【一般廃棄物処理施設】&#10;有形固定資産減価償却率"/>
        <xdr:cNvSpPr txBox="1"/>
      </xdr:nvSpPr>
      <xdr:spPr>
        <a:xfrm>
          <a:off x="14389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88736</xdr:rowOff>
    </xdr:from>
    <xdr:ext cx="405111" cy="259045"/>
    <xdr:sp macro="" textlink="">
      <xdr:nvSpPr>
        <xdr:cNvPr id="494" name="n_3mainValue【一般廃棄物処理施設】&#10;有形固定資産減価償却率"/>
        <xdr:cNvSpPr txBox="1"/>
      </xdr:nvSpPr>
      <xdr:spPr>
        <a:xfrm>
          <a:off x="13500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7093</xdr:rowOff>
    </xdr:from>
    <xdr:ext cx="405111" cy="259045"/>
    <xdr:sp macro="" textlink="">
      <xdr:nvSpPr>
        <xdr:cNvPr id="495" name="n_4mainValue【一般廃棄物処理施設】&#10;有形固定資産減価償却率"/>
        <xdr:cNvSpPr txBox="1"/>
      </xdr:nvSpPr>
      <xdr:spPr>
        <a:xfrm>
          <a:off x="12611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6" name="直線コネクタ 5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7" name="テキスト ボックス 50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8" name="直線コネクタ 5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9" name="テキスト ボックス 50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0" name="直線コネクタ 5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1" name="テキスト ボックス 51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2" name="直線コネクタ 5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3" name="テキスト ボックス 51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17" name="直線コネクタ 516"/>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18"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19" name="直線コネクタ 518"/>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20"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21" name="直線コネクタ 520"/>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22" name="【一般廃棄物処理施設】&#10;一人当たり有形固定資産（償却資産）額平均値テキスト"/>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23" name="フローチャート: 判断 522"/>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24" name="フローチャート: 判断 523"/>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25" name="フローチャート: 判断 524"/>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26" name="フローチャート: 判断 525"/>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527" name="フローチャート: 判断 526"/>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41091</xdr:rowOff>
    </xdr:from>
    <xdr:to>
      <xdr:col>107</xdr:col>
      <xdr:colOff>101600</xdr:colOff>
      <xdr:row>39</xdr:row>
      <xdr:rowOff>142691</xdr:rowOff>
    </xdr:to>
    <xdr:sp macro="" textlink="">
      <xdr:nvSpPr>
        <xdr:cNvPr id="533" name="楕円 532"/>
        <xdr:cNvSpPr/>
      </xdr:nvSpPr>
      <xdr:spPr>
        <a:xfrm>
          <a:off x="20383500" y="67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42366</xdr:rowOff>
    </xdr:from>
    <xdr:to>
      <xdr:col>102</xdr:col>
      <xdr:colOff>165100</xdr:colOff>
      <xdr:row>39</xdr:row>
      <xdr:rowOff>143966</xdr:rowOff>
    </xdr:to>
    <xdr:sp macro="" textlink="">
      <xdr:nvSpPr>
        <xdr:cNvPr id="534" name="楕円 533"/>
        <xdr:cNvSpPr/>
      </xdr:nvSpPr>
      <xdr:spPr>
        <a:xfrm>
          <a:off x="19494500" y="67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91891</xdr:rowOff>
    </xdr:from>
    <xdr:to>
      <xdr:col>107</xdr:col>
      <xdr:colOff>50800</xdr:colOff>
      <xdr:row>39</xdr:row>
      <xdr:rowOff>93166</xdr:rowOff>
    </xdr:to>
    <xdr:cxnSp macro="">
      <xdr:nvCxnSpPr>
        <xdr:cNvPr id="535" name="直線コネクタ 534"/>
        <xdr:cNvCxnSpPr/>
      </xdr:nvCxnSpPr>
      <xdr:spPr>
        <a:xfrm flipV="1">
          <a:off x="19545300" y="6778441"/>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29990</xdr:rowOff>
    </xdr:from>
    <xdr:to>
      <xdr:col>98</xdr:col>
      <xdr:colOff>38100</xdr:colOff>
      <xdr:row>38</xdr:row>
      <xdr:rowOff>131590</xdr:rowOff>
    </xdr:to>
    <xdr:sp macro="" textlink="">
      <xdr:nvSpPr>
        <xdr:cNvPr id="536" name="楕円 535"/>
        <xdr:cNvSpPr/>
      </xdr:nvSpPr>
      <xdr:spPr>
        <a:xfrm>
          <a:off x="18605500" y="65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80790</xdr:rowOff>
    </xdr:from>
    <xdr:to>
      <xdr:col>102</xdr:col>
      <xdr:colOff>114300</xdr:colOff>
      <xdr:row>39</xdr:row>
      <xdr:rowOff>93166</xdr:rowOff>
    </xdr:to>
    <xdr:cxnSp macro="">
      <xdr:nvCxnSpPr>
        <xdr:cNvPr id="537" name="直線コネクタ 536"/>
        <xdr:cNvCxnSpPr/>
      </xdr:nvCxnSpPr>
      <xdr:spPr>
        <a:xfrm>
          <a:off x="18656300" y="6595890"/>
          <a:ext cx="889000" cy="18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38"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39"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40" name="n_3aveValue【一般廃棄物処理施設】&#10;一人当たり有形固定資産（償却資産）額"/>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124524</xdr:rowOff>
    </xdr:from>
    <xdr:ext cx="534377" cy="259045"/>
    <xdr:sp macro="" textlink="">
      <xdr:nvSpPr>
        <xdr:cNvPr id="541" name="n_4aveValue【一般廃棄物処理施設】&#10;一人当たり有形固定資産（償却資産）額"/>
        <xdr:cNvSpPr txBox="1"/>
      </xdr:nvSpPr>
      <xdr:spPr>
        <a:xfrm>
          <a:off x="183891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159218</xdr:rowOff>
    </xdr:from>
    <xdr:ext cx="534377" cy="259045"/>
    <xdr:sp macro="" textlink="">
      <xdr:nvSpPr>
        <xdr:cNvPr id="542" name="n_2mainValue【一般廃棄物処理施設】&#10;一人当たり有形固定資産（償却資産）額"/>
        <xdr:cNvSpPr txBox="1"/>
      </xdr:nvSpPr>
      <xdr:spPr>
        <a:xfrm>
          <a:off x="20167111" y="65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160493</xdr:rowOff>
    </xdr:from>
    <xdr:ext cx="534377" cy="259045"/>
    <xdr:sp macro="" textlink="">
      <xdr:nvSpPr>
        <xdr:cNvPr id="543" name="n_3mainValue【一般廃棄物処理施設】&#10;一人当たり有形固定資産（償却資産）額"/>
        <xdr:cNvSpPr txBox="1"/>
      </xdr:nvSpPr>
      <xdr:spPr>
        <a:xfrm>
          <a:off x="19278111" y="65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148117</xdr:rowOff>
    </xdr:from>
    <xdr:ext cx="599010" cy="259045"/>
    <xdr:sp macro="" textlink="">
      <xdr:nvSpPr>
        <xdr:cNvPr id="544" name="n_4mainValue【一般廃棄物処理施設】&#10;一人当たり有形固定資産（償却資産）額"/>
        <xdr:cNvSpPr txBox="1"/>
      </xdr:nvSpPr>
      <xdr:spPr>
        <a:xfrm>
          <a:off x="18356795" y="63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5" name="テキスト ボックス 55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6" name="直線コネクタ 5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7" name="テキスト ボックス 5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8" name="直線コネクタ 5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9" name="テキスト ボックス 5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0" name="直線コネクタ 5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1" name="テキスト ボックス 5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2" name="直線コネクタ 5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3" name="テキスト ボックス 5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4" name="直線コネクタ 5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65" name="テキスト ボックス 56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68" name="直線コネクタ 56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6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70" name="直線コネクタ 56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7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72" name="直線コネクタ 57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73"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74" name="フローチャート: 判断 57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75" name="フローチャート: 判断 57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76" name="フローチャート: 判断 57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77" name="フローチャート: 判断 57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78" name="フローチャート: 判断 577"/>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xdr:rowOff>
    </xdr:from>
    <xdr:to>
      <xdr:col>76</xdr:col>
      <xdr:colOff>165100</xdr:colOff>
      <xdr:row>60</xdr:row>
      <xdr:rowOff>102235</xdr:rowOff>
    </xdr:to>
    <xdr:sp macro="" textlink="">
      <xdr:nvSpPr>
        <xdr:cNvPr id="584" name="楕円 583"/>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85" name="楕円 584"/>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51435</xdr:rowOff>
    </xdr:to>
    <xdr:cxnSp macro="">
      <xdr:nvCxnSpPr>
        <xdr:cNvPr id="586" name="直線コネクタ 585"/>
        <xdr:cNvCxnSpPr/>
      </xdr:nvCxnSpPr>
      <xdr:spPr>
        <a:xfrm>
          <a:off x="13703300" y="1029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61595</xdr:rowOff>
    </xdr:from>
    <xdr:to>
      <xdr:col>67</xdr:col>
      <xdr:colOff>101600</xdr:colOff>
      <xdr:row>59</xdr:row>
      <xdr:rowOff>163195</xdr:rowOff>
    </xdr:to>
    <xdr:sp macro="" textlink="">
      <xdr:nvSpPr>
        <xdr:cNvPr id="587" name="楕円 586"/>
        <xdr:cNvSpPr/>
      </xdr:nvSpPr>
      <xdr:spPr>
        <a:xfrm>
          <a:off x="12763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112395</xdr:rowOff>
    </xdr:from>
    <xdr:to>
      <xdr:col>71</xdr:col>
      <xdr:colOff>177800</xdr:colOff>
      <xdr:row>60</xdr:row>
      <xdr:rowOff>9525</xdr:rowOff>
    </xdr:to>
    <xdr:cxnSp macro="">
      <xdr:nvCxnSpPr>
        <xdr:cNvPr id="588" name="直線コネクタ 587"/>
        <xdr:cNvCxnSpPr/>
      </xdr:nvCxnSpPr>
      <xdr:spPr>
        <a:xfrm>
          <a:off x="12814300" y="102279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589"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90" name="n_2ave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91" name="n_3aveValue【保健センター・保健所】&#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92" name="n_4aveValue【保健センター・保健所】&#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93" name="n_2mainValue【保健センター・保健所】&#10;有形固定資産減価償却率"/>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94" name="n_3mainValue【保健センター・保健所】&#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95" name="n_4mainValue【保健センター・保健所】&#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6" name="直線コネクタ 6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7" name="テキスト ボックス 6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8" name="直線コネクタ 6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9" name="テキスト ボックス 6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0" name="直線コネクタ 6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1" name="テキスト ボックス 6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2" name="直線コネクタ 6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3" name="テキスト ボックス 6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4" name="直線コネクタ 6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5" name="テキスト ボックス 6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6" name="直線コネクタ 6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7" name="テキスト ボックス 6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19" name="直線コネクタ 618"/>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20"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21" name="直線コネクタ 620"/>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22"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23" name="直線コネクタ 622"/>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2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25" name="フローチャート: 判断 62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26" name="フローチャート: 判断 625"/>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27" name="フローチャート: 判断 626"/>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28" name="フローチャート: 判断 627"/>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29" name="フローチャート: 判断 628"/>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101600</xdr:rowOff>
    </xdr:from>
    <xdr:to>
      <xdr:col>107</xdr:col>
      <xdr:colOff>101600</xdr:colOff>
      <xdr:row>58</xdr:row>
      <xdr:rowOff>31750</xdr:rowOff>
    </xdr:to>
    <xdr:sp macro="" textlink="">
      <xdr:nvSpPr>
        <xdr:cNvPr id="635" name="楕円 634"/>
        <xdr:cNvSpPr/>
      </xdr:nvSpPr>
      <xdr:spPr>
        <a:xfrm>
          <a:off x="20383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101600</xdr:rowOff>
    </xdr:from>
    <xdr:to>
      <xdr:col>102</xdr:col>
      <xdr:colOff>165100</xdr:colOff>
      <xdr:row>58</xdr:row>
      <xdr:rowOff>31750</xdr:rowOff>
    </xdr:to>
    <xdr:sp macro="" textlink="">
      <xdr:nvSpPr>
        <xdr:cNvPr id="636" name="楕円 635"/>
        <xdr:cNvSpPr/>
      </xdr:nvSpPr>
      <xdr:spPr>
        <a:xfrm>
          <a:off x="19494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152400</xdr:rowOff>
    </xdr:from>
    <xdr:to>
      <xdr:col>107</xdr:col>
      <xdr:colOff>50800</xdr:colOff>
      <xdr:row>57</xdr:row>
      <xdr:rowOff>152400</xdr:rowOff>
    </xdr:to>
    <xdr:cxnSp macro="">
      <xdr:nvCxnSpPr>
        <xdr:cNvPr id="637" name="直線コネクタ 636"/>
        <xdr:cNvCxnSpPr/>
      </xdr:nvCxnSpPr>
      <xdr:spPr>
        <a:xfrm>
          <a:off x="19545300" y="992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101600</xdr:rowOff>
    </xdr:from>
    <xdr:to>
      <xdr:col>98</xdr:col>
      <xdr:colOff>38100</xdr:colOff>
      <xdr:row>58</xdr:row>
      <xdr:rowOff>31750</xdr:rowOff>
    </xdr:to>
    <xdr:sp macro="" textlink="">
      <xdr:nvSpPr>
        <xdr:cNvPr id="638" name="楕円 637"/>
        <xdr:cNvSpPr/>
      </xdr:nvSpPr>
      <xdr:spPr>
        <a:xfrm>
          <a:off x="18605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152400</xdr:rowOff>
    </xdr:from>
    <xdr:to>
      <xdr:col>102</xdr:col>
      <xdr:colOff>114300</xdr:colOff>
      <xdr:row>57</xdr:row>
      <xdr:rowOff>152400</xdr:rowOff>
    </xdr:to>
    <xdr:cxnSp macro="">
      <xdr:nvCxnSpPr>
        <xdr:cNvPr id="639" name="直線コネクタ 638"/>
        <xdr:cNvCxnSpPr/>
      </xdr:nvCxnSpPr>
      <xdr:spPr>
        <a:xfrm>
          <a:off x="18656300" y="992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40"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41"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42"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41927</xdr:rowOff>
    </xdr:from>
    <xdr:ext cx="469744" cy="259045"/>
    <xdr:sp macro="" textlink="">
      <xdr:nvSpPr>
        <xdr:cNvPr id="643" name="n_4aveValue【保健センター・保健所】&#10;一人当たり面積"/>
        <xdr:cNvSpPr txBox="1"/>
      </xdr:nvSpPr>
      <xdr:spPr>
        <a:xfrm>
          <a:off x="18421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48277</xdr:rowOff>
    </xdr:from>
    <xdr:ext cx="469744" cy="259045"/>
    <xdr:sp macro="" textlink="">
      <xdr:nvSpPr>
        <xdr:cNvPr id="644" name="n_2mainValue【保健センター・保健所】&#10;一人当たり面積"/>
        <xdr:cNvSpPr txBox="1"/>
      </xdr:nvSpPr>
      <xdr:spPr>
        <a:xfrm>
          <a:off x="20199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48277</xdr:rowOff>
    </xdr:from>
    <xdr:ext cx="469744" cy="259045"/>
    <xdr:sp macro="" textlink="">
      <xdr:nvSpPr>
        <xdr:cNvPr id="645" name="n_3mainValue【保健センター・保健所】&#10;一人当たり面積"/>
        <xdr:cNvSpPr txBox="1"/>
      </xdr:nvSpPr>
      <xdr:spPr>
        <a:xfrm>
          <a:off x="19310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48277</xdr:rowOff>
    </xdr:from>
    <xdr:ext cx="469744" cy="259045"/>
    <xdr:sp macro="" textlink="">
      <xdr:nvSpPr>
        <xdr:cNvPr id="646" name="n_4mainValue【保健センター・保健所】&#10;一人当たり面積"/>
        <xdr:cNvSpPr txBox="1"/>
      </xdr:nvSpPr>
      <xdr:spPr>
        <a:xfrm>
          <a:off x="18421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8" name="正方形/長方形 6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9" name="正方形/長方形 6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0" name="正方形/長方形 6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1" name="正方形/長方形 6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2" name="正方形/長方形 6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3" name="正方形/長方形 6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正方形/長方形 6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5" name="テキスト ボックス 6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6" name="直線コネクタ 6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7" name="テキスト ボックス 65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8" name="直線コネクタ 6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9" name="テキスト ボックス 65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0" name="直線コネクタ 6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1" name="テキスト ボックス 6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2" name="直線コネクタ 6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3" name="テキスト ボックス 6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4" name="直線コネクタ 6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5" name="テキスト ボックス 6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6" name="直線コネクタ 6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7" name="テキスト ボックス 6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9" name="テキスト ボックス 66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71" name="直線コネクタ 670"/>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72"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73" name="直線コネクタ 672"/>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74"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75" name="直線コネクタ 674"/>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676"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77" name="フローチャート: 判断 676"/>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78" name="フローチャート: 判断 677"/>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79" name="フローチャート: 判断 678"/>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80" name="フローチャート: 判断 679"/>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681" name="フローチャート: 判断 680"/>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74930</xdr:rowOff>
    </xdr:from>
    <xdr:to>
      <xdr:col>76</xdr:col>
      <xdr:colOff>165100</xdr:colOff>
      <xdr:row>79</xdr:row>
      <xdr:rowOff>5080</xdr:rowOff>
    </xdr:to>
    <xdr:sp macro="" textlink="">
      <xdr:nvSpPr>
        <xdr:cNvPr id="687" name="楕円 686"/>
        <xdr:cNvSpPr/>
      </xdr:nvSpPr>
      <xdr:spPr>
        <a:xfrm>
          <a:off x="1454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34925</xdr:rowOff>
    </xdr:from>
    <xdr:to>
      <xdr:col>72</xdr:col>
      <xdr:colOff>38100</xdr:colOff>
      <xdr:row>78</xdr:row>
      <xdr:rowOff>136525</xdr:rowOff>
    </xdr:to>
    <xdr:sp macro="" textlink="">
      <xdr:nvSpPr>
        <xdr:cNvPr id="688" name="楕円 687"/>
        <xdr:cNvSpPr/>
      </xdr:nvSpPr>
      <xdr:spPr>
        <a:xfrm>
          <a:off x="13652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85725</xdr:rowOff>
    </xdr:from>
    <xdr:to>
      <xdr:col>76</xdr:col>
      <xdr:colOff>114300</xdr:colOff>
      <xdr:row>78</xdr:row>
      <xdr:rowOff>125730</xdr:rowOff>
    </xdr:to>
    <xdr:cxnSp macro="">
      <xdr:nvCxnSpPr>
        <xdr:cNvPr id="689" name="直線コネクタ 688"/>
        <xdr:cNvCxnSpPr/>
      </xdr:nvCxnSpPr>
      <xdr:spPr>
        <a:xfrm>
          <a:off x="13703300" y="13458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124461</xdr:rowOff>
    </xdr:from>
    <xdr:to>
      <xdr:col>67</xdr:col>
      <xdr:colOff>101600</xdr:colOff>
      <xdr:row>80</xdr:row>
      <xdr:rowOff>54611</xdr:rowOff>
    </xdr:to>
    <xdr:sp macro="" textlink="">
      <xdr:nvSpPr>
        <xdr:cNvPr id="690" name="楕円 689"/>
        <xdr:cNvSpPr/>
      </xdr:nvSpPr>
      <xdr:spPr>
        <a:xfrm>
          <a:off x="12763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85725</xdr:rowOff>
    </xdr:from>
    <xdr:to>
      <xdr:col>71</xdr:col>
      <xdr:colOff>177800</xdr:colOff>
      <xdr:row>80</xdr:row>
      <xdr:rowOff>3811</xdr:rowOff>
    </xdr:to>
    <xdr:cxnSp macro="">
      <xdr:nvCxnSpPr>
        <xdr:cNvPr id="691" name="直線コネクタ 690"/>
        <xdr:cNvCxnSpPr/>
      </xdr:nvCxnSpPr>
      <xdr:spPr>
        <a:xfrm flipV="1">
          <a:off x="12814300" y="13458825"/>
          <a:ext cx="8890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9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693"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694"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695" name="n_4aveValue【消防施設】&#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21607</xdr:rowOff>
    </xdr:from>
    <xdr:ext cx="405111" cy="259045"/>
    <xdr:sp macro="" textlink="">
      <xdr:nvSpPr>
        <xdr:cNvPr id="696" name="n_2mainValue【消防施設】&#10;有形固定資産減価償却率"/>
        <xdr:cNvSpPr txBox="1"/>
      </xdr:nvSpPr>
      <xdr:spPr>
        <a:xfrm>
          <a:off x="14389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153052</xdr:rowOff>
    </xdr:from>
    <xdr:ext cx="405111" cy="259045"/>
    <xdr:sp macro="" textlink="">
      <xdr:nvSpPr>
        <xdr:cNvPr id="697" name="n_3mainValue【消防施設】&#10;有形固定資産減価償却率"/>
        <xdr:cNvSpPr txBox="1"/>
      </xdr:nvSpPr>
      <xdr:spPr>
        <a:xfrm>
          <a:off x="13500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71138</xdr:rowOff>
    </xdr:from>
    <xdr:ext cx="405111" cy="259045"/>
    <xdr:sp macro="" textlink="">
      <xdr:nvSpPr>
        <xdr:cNvPr id="698" name="n_4mainValue【消防施設】&#10;有形固定資産減価償却率"/>
        <xdr:cNvSpPr txBox="1"/>
      </xdr:nvSpPr>
      <xdr:spPr>
        <a:xfrm>
          <a:off x="12611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22" name="直線コネクタ 721"/>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23"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24" name="直線コネクタ 72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25"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26" name="直線コネクタ 725"/>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727"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28" name="フローチャート: 判断 727"/>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29" name="フローチャート: 判断 728"/>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30" name="フローチャート: 判断 729"/>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31" name="フローチャート: 判断 730"/>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32" name="フローチャート: 判断 731"/>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738" name="楕円 737"/>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39" name="楕円 738"/>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40" name="直線コネクタ 739"/>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29211</xdr:rowOff>
    </xdr:from>
    <xdr:to>
      <xdr:col>98</xdr:col>
      <xdr:colOff>38100</xdr:colOff>
      <xdr:row>85</xdr:row>
      <xdr:rowOff>130811</xdr:rowOff>
    </xdr:to>
    <xdr:sp macro="" textlink="">
      <xdr:nvSpPr>
        <xdr:cNvPr id="741" name="楕円 740"/>
        <xdr:cNvSpPr/>
      </xdr:nvSpPr>
      <xdr:spPr>
        <a:xfrm>
          <a:off x="18605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80011</xdr:rowOff>
    </xdr:from>
    <xdr:to>
      <xdr:col>102</xdr:col>
      <xdr:colOff>114300</xdr:colOff>
      <xdr:row>86</xdr:row>
      <xdr:rowOff>15239</xdr:rowOff>
    </xdr:to>
    <xdr:cxnSp macro="">
      <xdr:nvCxnSpPr>
        <xdr:cNvPr id="742" name="直線コネクタ 741"/>
        <xdr:cNvCxnSpPr/>
      </xdr:nvCxnSpPr>
      <xdr:spPr>
        <a:xfrm>
          <a:off x="18656300" y="14653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43"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44"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45"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746"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47"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48"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147338</xdr:rowOff>
    </xdr:from>
    <xdr:ext cx="469744" cy="259045"/>
    <xdr:sp macro="" textlink="">
      <xdr:nvSpPr>
        <xdr:cNvPr id="749" name="n_4mainValue【消防施設】&#10;一人当たり面積"/>
        <xdr:cNvSpPr txBox="1"/>
      </xdr:nvSpPr>
      <xdr:spPr>
        <a:xfrm>
          <a:off x="18421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75" name="直線コネクタ 774"/>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7" name="直線コネクタ 77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78"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79" name="直線コネクタ 778"/>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780"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81" name="フローチャート: 判断 780"/>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82" name="フローチャート: 判断 781"/>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83" name="フローチャート: 判断 782"/>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84" name="フローチャート: 判断 783"/>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785" name="フローチャート: 判断 784"/>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77651</xdr:rowOff>
    </xdr:from>
    <xdr:to>
      <xdr:col>76</xdr:col>
      <xdr:colOff>165100</xdr:colOff>
      <xdr:row>107</xdr:row>
      <xdr:rowOff>7801</xdr:rowOff>
    </xdr:to>
    <xdr:sp macro="" textlink="">
      <xdr:nvSpPr>
        <xdr:cNvPr id="791" name="楕円 790"/>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51526</xdr:rowOff>
    </xdr:from>
    <xdr:to>
      <xdr:col>72</xdr:col>
      <xdr:colOff>38100</xdr:colOff>
      <xdr:row>106</xdr:row>
      <xdr:rowOff>153126</xdr:rowOff>
    </xdr:to>
    <xdr:sp macro="" textlink="">
      <xdr:nvSpPr>
        <xdr:cNvPr id="792" name="楕円 791"/>
        <xdr:cNvSpPr/>
      </xdr:nvSpPr>
      <xdr:spPr>
        <a:xfrm>
          <a:off x="1365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106</xdr:row>
      <xdr:rowOff>128451</xdr:rowOff>
    </xdr:to>
    <xdr:cxnSp macro="">
      <xdr:nvCxnSpPr>
        <xdr:cNvPr id="793" name="直線コネクタ 792"/>
        <xdr:cNvCxnSpPr/>
      </xdr:nvCxnSpPr>
      <xdr:spPr>
        <a:xfrm>
          <a:off x="13703300" y="1827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794" name="楕円 793"/>
        <xdr:cNvSpPr/>
      </xdr:nvSpPr>
      <xdr:spPr>
        <a:xfrm>
          <a:off x="1276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102326</xdr:rowOff>
    </xdr:to>
    <xdr:cxnSp macro="">
      <xdr:nvCxnSpPr>
        <xdr:cNvPr id="795" name="直線コネクタ 794"/>
        <xdr:cNvCxnSpPr/>
      </xdr:nvCxnSpPr>
      <xdr:spPr>
        <a:xfrm>
          <a:off x="12814300" y="1822050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96"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97"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798"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799" name="n_4ave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800" name="n_2mainValue【庁舎】&#10;有形固定資産減価償却率"/>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144253</xdr:rowOff>
    </xdr:from>
    <xdr:ext cx="405111" cy="259045"/>
    <xdr:sp macro="" textlink="">
      <xdr:nvSpPr>
        <xdr:cNvPr id="801" name="n_3mainValue【庁舎】&#10;有形固定資産減価償却率"/>
        <xdr:cNvSpPr txBox="1"/>
      </xdr:nvSpPr>
      <xdr:spPr>
        <a:xfrm>
          <a:off x="13500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88735</xdr:rowOff>
    </xdr:from>
    <xdr:ext cx="405111" cy="259045"/>
    <xdr:sp macro="" textlink="">
      <xdr:nvSpPr>
        <xdr:cNvPr id="802" name="n_4mainValue【庁舎】&#10;有形固定資産減価償却率"/>
        <xdr:cNvSpPr txBox="1"/>
      </xdr:nvSpPr>
      <xdr:spPr>
        <a:xfrm>
          <a:off x="12611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26" name="直線コネクタ 825"/>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7"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8" name="直線コネクタ 827"/>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2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30" name="直線コネクタ 82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31"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32" name="フローチャート: 判断 83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33" name="フローチャート: 判断 832"/>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34" name="フローチャート: 判断 833"/>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35" name="フローチャート: 判断 834"/>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836" name="フローチャート: 判断 835"/>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29211</xdr:rowOff>
    </xdr:from>
    <xdr:to>
      <xdr:col>107</xdr:col>
      <xdr:colOff>101600</xdr:colOff>
      <xdr:row>105</xdr:row>
      <xdr:rowOff>130811</xdr:rowOff>
    </xdr:to>
    <xdr:sp macro="" textlink="">
      <xdr:nvSpPr>
        <xdr:cNvPr id="842" name="楕円 841"/>
        <xdr:cNvSpPr/>
      </xdr:nvSpPr>
      <xdr:spPr>
        <a:xfrm>
          <a:off x="2038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33020</xdr:rowOff>
    </xdr:from>
    <xdr:to>
      <xdr:col>102</xdr:col>
      <xdr:colOff>165100</xdr:colOff>
      <xdr:row>105</xdr:row>
      <xdr:rowOff>134620</xdr:rowOff>
    </xdr:to>
    <xdr:sp macro="" textlink="">
      <xdr:nvSpPr>
        <xdr:cNvPr id="843" name="楕円 842"/>
        <xdr:cNvSpPr/>
      </xdr:nvSpPr>
      <xdr:spPr>
        <a:xfrm>
          <a:off x="19494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80011</xdr:rowOff>
    </xdr:from>
    <xdr:to>
      <xdr:col>107</xdr:col>
      <xdr:colOff>50800</xdr:colOff>
      <xdr:row>105</xdr:row>
      <xdr:rowOff>83820</xdr:rowOff>
    </xdr:to>
    <xdr:cxnSp macro="">
      <xdr:nvCxnSpPr>
        <xdr:cNvPr id="844" name="直線コネクタ 843"/>
        <xdr:cNvCxnSpPr/>
      </xdr:nvCxnSpPr>
      <xdr:spPr>
        <a:xfrm flipV="1">
          <a:off x="19545300" y="18082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45" name="楕円 844"/>
        <xdr:cNvSpPr/>
      </xdr:nvSpPr>
      <xdr:spPr>
        <a:xfrm>
          <a:off x="18605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83820</xdr:rowOff>
    </xdr:from>
    <xdr:to>
      <xdr:col>102</xdr:col>
      <xdr:colOff>114300</xdr:colOff>
      <xdr:row>105</xdr:row>
      <xdr:rowOff>83820</xdr:rowOff>
    </xdr:to>
    <xdr:cxnSp macro="">
      <xdr:nvCxnSpPr>
        <xdr:cNvPr id="846" name="直線コネクタ 845"/>
        <xdr:cNvCxnSpPr/>
      </xdr:nvCxnSpPr>
      <xdr:spPr>
        <a:xfrm>
          <a:off x="18656300" y="1808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47"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48" name="n_2aveValue【庁舎】&#10;一人当たり面積"/>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49" name="n_3aveValue【庁舎】&#10;一人当たり面積"/>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850" name="n_4aveValue【庁舎】&#10;一人当たり面積"/>
        <xdr:cNvSpPr txBox="1"/>
      </xdr:nvSpPr>
      <xdr:spPr>
        <a:xfrm>
          <a:off x="18421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147338</xdr:rowOff>
    </xdr:from>
    <xdr:ext cx="469744" cy="259045"/>
    <xdr:sp macro="" textlink="">
      <xdr:nvSpPr>
        <xdr:cNvPr id="851" name="n_2mainValue【庁舎】&#10;一人当たり面積"/>
        <xdr:cNvSpPr txBox="1"/>
      </xdr:nvSpPr>
      <xdr:spPr>
        <a:xfrm>
          <a:off x="20199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151147</xdr:rowOff>
    </xdr:from>
    <xdr:ext cx="469744" cy="259045"/>
    <xdr:sp macro="" textlink="">
      <xdr:nvSpPr>
        <xdr:cNvPr id="852" name="n_3mainValue【庁舎】&#10;一人当たり面積"/>
        <xdr:cNvSpPr txBox="1"/>
      </xdr:nvSpPr>
      <xdr:spPr>
        <a:xfrm>
          <a:off x="19310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853" name="n_4mainValue【庁舎】&#10;一人当たり面積"/>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類似団体と比較して、全体的には有形固定資産減価償却率は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ポイント高くなっており、施設の老朽化が進んでいる。個別にみると、一般廃棄物処理施設が</a:t>
          </a:r>
          <a:r>
            <a:rPr kumimoji="1" lang="en-US" altLang="ja-JP" sz="1300">
              <a:latin typeface="ＭＳ Ｐゴシック" panose="020B0600070205080204" pitchFamily="50" charset="-128"/>
              <a:ea typeface="ＭＳ Ｐゴシック" panose="020B0600070205080204" pitchFamily="50" charset="-128"/>
            </a:rPr>
            <a:t>87.4</a:t>
          </a:r>
          <a:r>
            <a:rPr kumimoji="1" lang="ja-JP" altLang="en-US" sz="1300">
              <a:latin typeface="ＭＳ Ｐゴシック" panose="020B0600070205080204" pitchFamily="50" charset="-128"/>
              <a:ea typeface="ＭＳ Ｐゴシック" panose="020B0600070205080204" pitchFamily="50" charset="-128"/>
            </a:rPr>
            <a:t>％、体育館・プールが</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％と特に高くなっている。今後、米子市公共施設等総合管理計画等に基づき、これらの施設の老朽化対策に努める。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147,857
146,455
132.42
68,869,218
67,616,958
1,175,970
31,556,600
64,293,479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ポイント上がって</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つ上がって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基準財政収入額は前年度より</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百万円の増であったのに対し、基準財政需要額は前年度より</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百万円の増となり、単年度での財政力指数は</a:t>
          </a:r>
          <a:r>
            <a:rPr kumimoji="1" lang="en-US" altLang="ja-JP" sz="1300">
              <a:latin typeface="ＭＳ Ｐゴシック" panose="020B0600070205080204" pitchFamily="50" charset="-128"/>
              <a:ea typeface="ＭＳ Ｐゴシック" panose="020B0600070205080204" pitchFamily="50" charset="-128"/>
            </a:rPr>
            <a:t>0.681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0.676</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ポイント下がった。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依然として類似団体の平均を下回っている状態であり、引き続き市税等の納付勧奨や滞納の防止・整理強化等、徴収に係る総合的な対策を講じることによって、歳入確保に努めていく。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2" name="直線コネクタ 71"/>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5" name="直線コネクタ 74"/>
        <xdr:cNvCxnSpPr/>
      </xdr:nvCxnSpPr>
      <xdr:spPr>
        <a:xfrm>
          <a:off x="2336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歳入の経常一般財源等については、錯誤措置の影響がなくなったこと等による地方交付税の増や、子ども・子育て支援臨時交付金の皆増の影響による地方特例交付金の増等により、全体で</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百万円の増となった。一方、歳出の経常経費充当一般財源等は、公債費の減等があったものの、幼児教育・保育の無償化に伴う扶助費の増等により全体で</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百万円の増となった。歳入・歳出とも前年度より増となったが、経常一般財源等の伸び幅の方が大きかったことから、経常収支比率は対前年度比で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ポイント良化した。今後も高齢化の進展に伴い、扶助費や特別会計への繰出金等は伸びていくと予想され、厳しい状況が続くものと思われる。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61</xdr:row>
      <xdr:rowOff>14817</xdr:rowOff>
    </xdr:to>
    <xdr:cxnSp macro="">
      <xdr:nvCxnSpPr>
        <xdr:cNvPr id="132" name="直線コネクタ 131"/>
        <xdr:cNvCxnSpPr/>
      </xdr:nvCxnSpPr>
      <xdr:spPr>
        <a:xfrm flipV="1">
          <a:off x="4114800" y="104491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14817</xdr:rowOff>
    </xdr:to>
    <xdr:cxnSp macro="">
      <xdr:nvCxnSpPr>
        <xdr:cNvPr id="135" name="直線コネクタ 134"/>
        <xdr:cNvCxnSpPr/>
      </xdr:nvCxnSpPr>
      <xdr:spPr>
        <a:xfrm>
          <a:off x="3225800" y="1044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22860</xdr:rowOff>
    </xdr:to>
    <xdr:cxnSp macro="">
      <xdr:nvCxnSpPr>
        <xdr:cNvPr id="138" name="直線コネクタ 137"/>
        <xdr:cNvCxnSpPr/>
      </xdr:nvCxnSpPr>
      <xdr:spPr>
        <a:xfrm flipV="1">
          <a:off x="2336800" y="104491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38946</xdr:rowOff>
    </xdr:to>
    <xdr:cxnSp macro="">
      <xdr:nvCxnSpPr>
        <xdr:cNvPr id="141" name="直線コネクタ 140"/>
        <xdr:cNvCxnSpPr/>
      </xdr:nvCxnSpPr>
      <xdr:spPr>
        <a:xfrm flipV="1">
          <a:off x="1447800" y="104813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5" name="テキスト ボックス 144"/>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1" name="楕円 150"/>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2"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3" name="楕円 152"/>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4" name="テキスト ボックス 153"/>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5" name="楕円 154"/>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6" name="テキスト ボックス 155"/>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7" name="楕円 156"/>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8" name="テキスト ボックス 157"/>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9" name="楕円 158"/>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60" name="テキスト ボックス 159"/>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人当たりの人件費・物件費等の決算額は類似団体中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番目に低い水準となっている。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給与水準の適正化や、民間委託等の検討等によるコスト低減の推進を通じて、人件費・物件費等の水準の維持・向上に努めていく。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114266</xdr:rowOff>
    </xdr:from>
    <xdr:to>
      <xdr:col>23</xdr:col>
      <xdr:colOff>133350</xdr:colOff>
      <xdr:row>81</xdr:row>
      <xdr:rowOff>164007</xdr:rowOff>
    </xdr:to>
    <xdr:cxnSp macro="">
      <xdr:nvCxnSpPr>
        <xdr:cNvPr id="197" name="直線コネクタ 196"/>
        <xdr:cNvCxnSpPr/>
      </xdr:nvCxnSpPr>
      <xdr:spPr>
        <a:xfrm>
          <a:off x="4114800" y="14001716"/>
          <a:ext cx="838200" cy="4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65712</xdr:rowOff>
    </xdr:from>
    <xdr:to>
      <xdr:col>19</xdr:col>
      <xdr:colOff>133350</xdr:colOff>
      <xdr:row>81</xdr:row>
      <xdr:rowOff>114266</xdr:rowOff>
    </xdr:to>
    <xdr:cxnSp macro="">
      <xdr:nvCxnSpPr>
        <xdr:cNvPr id="200" name="直線コネクタ 199"/>
        <xdr:cNvCxnSpPr/>
      </xdr:nvCxnSpPr>
      <xdr:spPr>
        <a:xfrm>
          <a:off x="3225800" y="13953162"/>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55215</xdr:rowOff>
    </xdr:from>
    <xdr:to>
      <xdr:col>15</xdr:col>
      <xdr:colOff>82550</xdr:colOff>
      <xdr:row>81</xdr:row>
      <xdr:rowOff>65712</xdr:rowOff>
    </xdr:to>
    <xdr:cxnSp macro="">
      <xdr:nvCxnSpPr>
        <xdr:cNvPr id="203" name="直線コネクタ 202"/>
        <xdr:cNvCxnSpPr/>
      </xdr:nvCxnSpPr>
      <xdr:spPr>
        <a:xfrm>
          <a:off x="2336800" y="13942665"/>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55215</xdr:rowOff>
    </xdr:from>
    <xdr:to>
      <xdr:col>11</xdr:col>
      <xdr:colOff>31750</xdr:colOff>
      <xdr:row>81</xdr:row>
      <xdr:rowOff>86550</xdr:rowOff>
    </xdr:to>
    <xdr:cxnSp macro="">
      <xdr:nvCxnSpPr>
        <xdr:cNvPr id="206" name="直線コネクタ 205"/>
        <xdr:cNvCxnSpPr/>
      </xdr:nvCxnSpPr>
      <xdr:spPr>
        <a:xfrm flipV="1">
          <a:off x="1447800" y="13942665"/>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0" name="テキスト ボックス 209"/>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113207</xdr:rowOff>
    </xdr:from>
    <xdr:to>
      <xdr:col>23</xdr:col>
      <xdr:colOff>184150</xdr:colOff>
      <xdr:row>82</xdr:row>
      <xdr:rowOff>43357</xdr:rowOff>
    </xdr:to>
    <xdr:sp macro="" textlink="">
      <xdr:nvSpPr>
        <xdr:cNvPr id="216" name="楕円 215"/>
        <xdr:cNvSpPr/>
      </xdr:nvSpPr>
      <xdr:spPr>
        <a:xfrm>
          <a:off x="4902200" y="140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129734</xdr:rowOff>
    </xdr:from>
    <xdr:ext cx="762000" cy="259045"/>
    <xdr:sp macro="" textlink="">
      <xdr:nvSpPr>
        <xdr:cNvPr id="217" name="人件費・物件費等の状況該当値テキスト"/>
        <xdr:cNvSpPr txBox="1"/>
      </xdr:nvSpPr>
      <xdr:spPr>
        <a:xfrm>
          <a:off x="5041900" y="1384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63466</xdr:rowOff>
    </xdr:from>
    <xdr:to>
      <xdr:col>19</xdr:col>
      <xdr:colOff>184150</xdr:colOff>
      <xdr:row>81</xdr:row>
      <xdr:rowOff>165066</xdr:rowOff>
    </xdr:to>
    <xdr:sp macro="" textlink="">
      <xdr:nvSpPr>
        <xdr:cNvPr id="218" name="楕円 217"/>
        <xdr:cNvSpPr/>
      </xdr:nvSpPr>
      <xdr:spPr>
        <a:xfrm>
          <a:off x="4064000" y="139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3793</xdr:rowOff>
    </xdr:from>
    <xdr:ext cx="736600" cy="259045"/>
    <xdr:sp macro="" textlink="">
      <xdr:nvSpPr>
        <xdr:cNvPr id="219" name="テキスト ボックス 218"/>
        <xdr:cNvSpPr txBox="1"/>
      </xdr:nvSpPr>
      <xdr:spPr>
        <a:xfrm>
          <a:off x="3733800" y="13719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14912</xdr:rowOff>
    </xdr:from>
    <xdr:to>
      <xdr:col>15</xdr:col>
      <xdr:colOff>133350</xdr:colOff>
      <xdr:row>81</xdr:row>
      <xdr:rowOff>116512</xdr:rowOff>
    </xdr:to>
    <xdr:sp macro="" textlink="">
      <xdr:nvSpPr>
        <xdr:cNvPr id="220" name="楕円 219"/>
        <xdr:cNvSpPr/>
      </xdr:nvSpPr>
      <xdr:spPr>
        <a:xfrm>
          <a:off x="3175000" y="139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126689</xdr:rowOff>
    </xdr:from>
    <xdr:ext cx="762000" cy="259045"/>
    <xdr:sp macro="" textlink="">
      <xdr:nvSpPr>
        <xdr:cNvPr id="221" name="テキスト ボックス 220"/>
        <xdr:cNvSpPr txBox="1"/>
      </xdr:nvSpPr>
      <xdr:spPr>
        <a:xfrm>
          <a:off x="2844800" y="136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4415</xdr:rowOff>
    </xdr:from>
    <xdr:to>
      <xdr:col>11</xdr:col>
      <xdr:colOff>82550</xdr:colOff>
      <xdr:row>81</xdr:row>
      <xdr:rowOff>106015</xdr:rowOff>
    </xdr:to>
    <xdr:sp macro="" textlink="">
      <xdr:nvSpPr>
        <xdr:cNvPr id="222" name="楕円 221"/>
        <xdr:cNvSpPr/>
      </xdr:nvSpPr>
      <xdr:spPr>
        <a:xfrm>
          <a:off x="2286000" y="138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116192</xdr:rowOff>
    </xdr:from>
    <xdr:ext cx="762000" cy="259045"/>
    <xdr:sp macro="" textlink="">
      <xdr:nvSpPr>
        <xdr:cNvPr id="223" name="テキスト ボックス 222"/>
        <xdr:cNvSpPr txBox="1"/>
      </xdr:nvSpPr>
      <xdr:spPr>
        <a:xfrm>
          <a:off x="1955800" y="136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35750</xdr:rowOff>
    </xdr:from>
    <xdr:to>
      <xdr:col>7</xdr:col>
      <xdr:colOff>31750</xdr:colOff>
      <xdr:row>81</xdr:row>
      <xdr:rowOff>137350</xdr:rowOff>
    </xdr:to>
    <xdr:sp macro="" textlink="">
      <xdr:nvSpPr>
        <xdr:cNvPr id="224" name="楕円 223"/>
        <xdr:cNvSpPr/>
      </xdr:nvSpPr>
      <xdr:spPr>
        <a:xfrm>
          <a:off x="1397000" y="13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147527</xdr:rowOff>
    </xdr:from>
    <xdr:ext cx="762000" cy="259045"/>
    <xdr:sp macro="" textlink="">
      <xdr:nvSpPr>
        <xdr:cNvPr id="225" name="テキスト ボックス 224"/>
        <xdr:cNvSpPr txBox="1"/>
      </xdr:nvSpPr>
      <xdr:spPr>
        <a:xfrm>
          <a:off x="1066800" y="1369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引き続き、給与水準の適正を図っていく。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99786</xdr:rowOff>
    </xdr:to>
    <xdr:cxnSp macro="">
      <xdr:nvCxnSpPr>
        <xdr:cNvPr id="261" name="直線コネクタ 260"/>
        <xdr:cNvCxnSpPr/>
      </xdr:nvCxnSpPr>
      <xdr:spPr>
        <a:xfrm flipV="1">
          <a:off x="16179800" y="1438093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151493</xdr:rowOff>
    </xdr:to>
    <xdr:cxnSp macro="">
      <xdr:nvCxnSpPr>
        <xdr:cNvPr id="264" name="直線コネクタ 263"/>
        <xdr:cNvCxnSpPr/>
      </xdr:nvCxnSpPr>
      <xdr:spPr>
        <a:xfrm flipV="1">
          <a:off x="15290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151493</xdr:rowOff>
    </xdr:to>
    <xdr:cxnSp macro="">
      <xdr:nvCxnSpPr>
        <xdr:cNvPr id="267" name="直線コネクタ 266"/>
        <xdr:cNvCxnSpPr/>
      </xdr:nvCxnSpPr>
      <xdr:spPr>
        <a:xfrm>
          <a:off x="14401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48986</xdr:rowOff>
    </xdr:to>
    <xdr:cxnSp macro="">
      <xdr:nvCxnSpPr>
        <xdr:cNvPr id="270" name="直線コネクタ 269"/>
        <xdr:cNvCxnSpPr/>
      </xdr:nvCxnSpPr>
      <xdr:spPr>
        <a:xfrm flipV="1">
          <a:off x="13512800" y="145532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80" name="楕円 279"/>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81"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2" name="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3" name="テキスト ボックス 282"/>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4" name="楕円 283"/>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5" name="テキスト ボックス 284"/>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6" name="楕円 285"/>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7" name="テキスト ボックス 286"/>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8" name="楕円 287"/>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9" name="テキスト ボックス 288"/>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年度から、事業の拡大による任期付常勤職員を採用したこと等により、近年はわずかずつではあるが増加傾向である。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今後も、一定の職員数を維持しつつ、民間委託等の推進、事務効率化の実施等により、適正な職員定数の管理に努める。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38418</xdr:rowOff>
    </xdr:from>
    <xdr:to>
      <xdr:col>81</xdr:col>
      <xdr:colOff>44450</xdr:colOff>
      <xdr:row>62</xdr:row>
      <xdr:rowOff>62547</xdr:rowOff>
    </xdr:to>
    <xdr:cxnSp macro="">
      <xdr:nvCxnSpPr>
        <xdr:cNvPr id="324" name="直線コネクタ 323"/>
        <xdr:cNvCxnSpPr/>
      </xdr:nvCxnSpPr>
      <xdr:spPr>
        <a:xfrm>
          <a:off x="16179800" y="1066831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34396</xdr:rowOff>
    </xdr:from>
    <xdr:to>
      <xdr:col>77</xdr:col>
      <xdr:colOff>44450</xdr:colOff>
      <xdr:row>62</xdr:row>
      <xdr:rowOff>38418</xdr:rowOff>
    </xdr:to>
    <xdr:cxnSp macro="">
      <xdr:nvCxnSpPr>
        <xdr:cNvPr id="327" name="直線コネクタ 326"/>
        <xdr:cNvCxnSpPr/>
      </xdr:nvCxnSpPr>
      <xdr:spPr>
        <a:xfrm>
          <a:off x="15290800" y="106642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26353</xdr:rowOff>
    </xdr:from>
    <xdr:to>
      <xdr:col>72</xdr:col>
      <xdr:colOff>203200</xdr:colOff>
      <xdr:row>62</xdr:row>
      <xdr:rowOff>34396</xdr:rowOff>
    </xdr:to>
    <xdr:cxnSp macro="">
      <xdr:nvCxnSpPr>
        <xdr:cNvPr id="330" name="直線コネクタ 329"/>
        <xdr:cNvCxnSpPr/>
      </xdr:nvCxnSpPr>
      <xdr:spPr>
        <a:xfrm>
          <a:off x="14401800" y="106562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16298</xdr:rowOff>
    </xdr:from>
    <xdr:to>
      <xdr:col>68</xdr:col>
      <xdr:colOff>152400</xdr:colOff>
      <xdr:row>62</xdr:row>
      <xdr:rowOff>26353</xdr:rowOff>
    </xdr:to>
    <xdr:cxnSp macro="">
      <xdr:nvCxnSpPr>
        <xdr:cNvPr id="333" name="直線コネクタ 332"/>
        <xdr:cNvCxnSpPr/>
      </xdr:nvCxnSpPr>
      <xdr:spPr>
        <a:xfrm>
          <a:off x="13512800" y="106461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37" name="テキスト ボックス 336"/>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11747</xdr:rowOff>
    </xdr:from>
    <xdr:to>
      <xdr:col>81</xdr:col>
      <xdr:colOff>95250</xdr:colOff>
      <xdr:row>62</xdr:row>
      <xdr:rowOff>113347</xdr:rowOff>
    </xdr:to>
    <xdr:sp macro="" textlink="">
      <xdr:nvSpPr>
        <xdr:cNvPr id="343" name="楕円 342"/>
        <xdr:cNvSpPr/>
      </xdr:nvSpPr>
      <xdr:spPr>
        <a:xfrm>
          <a:off x="16967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28274</xdr:rowOff>
    </xdr:from>
    <xdr:ext cx="762000" cy="259045"/>
    <xdr:sp macro="" textlink="">
      <xdr:nvSpPr>
        <xdr:cNvPr id="344" name="定員管理の状況該当値テキスト"/>
        <xdr:cNvSpPr txBox="1"/>
      </xdr:nvSpPr>
      <xdr:spPr>
        <a:xfrm>
          <a:off x="17106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159068</xdr:rowOff>
    </xdr:from>
    <xdr:to>
      <xdr:col>77</xdr:col>
      <xdr:colOff>95250</xdr:colOff>
      <xdr:row>62</xdr:row>
      <xdr:rowOff>89218</xdr:rowOff>
    </xdr:to>
    <xdr:sp macro="" textlink="">
      <xdr:nvSpPr>
        <xdr:cNvPr id="345" name="楕円 344"/>
        <xdr:cNvSpPr/>
      </xdr:nvSpPr>
      <xdr:spPr>
        <a:xfrm>
          <a:off x="16129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46" name="テキスト ボックス 345"/>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155046</xdr:rowOff>
    </xdr:from>
    <xdr:to>
      <xdr:col>73</xdr:col>
      <xdr:colOff>44450</xdr:colOff>
      <xdr:row>62</xdr:row>
      <xdr:rowOff>85196</xdr:rowOff>
    </xdr:to>
    <xdr:sp macro="" textlink="">
      <xdr:nvSpPr>
        <xdr:cNvPr id="347" name="楕円 346"/>
        <xdr:cNvSpPr/>
      </xdr:nvSpPr>
      <xdr:spPr>
        <a:xfrm>
          <a:off x="15240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95373</xdr:rowOff>
    </xdr:from>
    <xdr:ext cx="762000" cy="259045"/>
    <xdr:sp macro="" textlink="">
      <xdr:nvSpPr>
        <xdr:cNvPr id="348" name="テキスト ボックス 347"/>
        <xdr:cNvSpPr txBox="1"/>
      </xdr:nvSpPr>
      <xdr:spPr>
        <a:xfrm>
          <a:off x="14909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147003</xdr:rowOff>
    </xdr:from>
    <xdr:to>
      <xdr:col>68</xdr:col>
      <xdr:colOff>203200</xdr:colOff>
      <xdr:row>62</xdr:row>
      <xdr:rowOff>77153</xdr:rowOff>
    </xdr:to>
    <xdr:sp macro="" textlink="">
      <xdr:nvSpPr>
        <xdr:cNvPr id="349" name="楕円 348"/>
        <xdr:cNvSpPr/>
      </xdr:nvSpPr>
      <xdr:spPr>
        <a:xfrm>
          <a:off x="14351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87330</xdr:rowOff>
    </xdr:from>
    <xdr:ext cx="762000" cy="259045"/>
    <xdr:sp macro="" textlink="">
      <xdr:nvSpPr>
        <xdr:cNvPr id="350" name="テキスト ボックス 349"/>
        <xdr:cNvSpPr txBox="1"/>
      </xdr:nvSpPr>
      <xdr:spPr>
        <a:xfrm>
          <a:off x="14020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136948</xdr:rowOff>
    </xdr:from>
    <xdr:to>
      <xdr:col>64</xdr:col>
      <xdr:colOff>152400</xdr:colOff>
      <xdr:row>62</xdr:row>
      <xdr:rowOff>67098</xdr:rowOff>
    </xdr:to>
    <xdr:sp macro="" textlink="">
      <xdr:nvSpPr>
        <xdr:cNvPr id="351" name="楕円 350"/>
        <xdr:cNvSpPr/>
      </xdr:nvSpPr>
      <xdr:spPr>
        <a:xfrm>
          <a:off x="13462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77275</xdr:rowOff>
    </xdr:from>
    <xdr:ext cx="762000" cy="259045"/>
    <xdr:sp macro="" textlink="">
      <xdr:nvSpPr>
        <xdr:cNvPr id="352" name="テキスト ボックス 351"/>
        <xdr:cNvSpPr txBox="1"/>
      </xdr:nvSpPr>
      <xdr:spPr>
        <a:xfrm>
          <a:off x="13131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過去の大規模な投資的事業のほか、数次にわたる国の景気対策に伴う起債の償還がピークを越えたため、実質公債費比率は前年度より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ポイント良化したものの、類似団体内では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今後も、第三セクター等改革推進債等に係る償還等が続くため、劇的な改善は困難であるが、新発債の抑制を図り、実質公債費比率の低減に努めていく。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43</xdr:row>
      <xdr:rowOff>63077</xdr:rowOff>
    </xdr:to>
    <xdr:cxnSp macro="">
      <xdr:nvCxnSpPr>
        <xdr:cNvPr id="385" name="直線コネクタ 384"/>
        <xdr:cNvCxnSpPr/>
      </xdr:nvCxnSpPr>
      <xdr:spPr>
        <a:xfrm flipV="1">
          <a:off x="16179800" y="731477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167640</xdr:rowOff>
    </xdr:to>
    <xdr:cxnSp macro="">
      <xdr:nvCxnSpPr>
        <xdr:cNvPr id="388" name="直線コネクタ 387"/>
        <xdr:cNvCxnSpPr/>
      </xdr:nvCxnSpPr>
      <xdr:spPr>
        <a:xfrm flipV="1">
          <a:off x="15290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132927</xdr:rowOff>
    </xdr:to>
    <xdr:cxnSp macro="">
      <xdr:nvCxnSpPr>
        <xdr:cNvPr id="391" name="直線コネクタ 390"/>
        <xdr:cNvCxnSpPr/>
      </xdr:nvCxnSpPr>
      <xdr:spPr>
        <a:xfrm flipV="1">
          <a:off x="14401800" y="75399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132927</xdr:rowOff>
    </xdr:from>
    <xdr:to>
      <xdr:col>68</xdr:col>
      <xdr:colOff>152400</xdr:colOff>
      <xdr:row>45</xdr:row>
      <xdr:rowOff>90170</xdr:rowOff>
    </xdr:to>
    <xdr:cxnSp macro="">
      <xdr:nvCxnSpPr>
        <xdr:cNvPr id="394" name="直線コネクタ 393"/>
        <xdr:cNvCxnSpPr/>
      </xdr:nvCxnSpPr>
      <xdr:spPr>
        <a:xfrm flipV="1">
          <a:off x="13512800" y="767672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8" name="テキスト ボックス 397"/>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4" name="楕円 403"/>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5"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6" name="楕円 405"/>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7" name="テキスト ボックス 406"/>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8" name="楕円 407"/>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9" name="テキスト ボックス 408"/>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82127</xdr:rowOff>
    </xdr:from>
    <xdr:to>
      <xdr:col>68</xdr:col>
      <xdr:colOff>203200</xdr:colOff>
      <xdr:row>45</xdr:row>
      <xdr:rowOff>12277</xdr:rowOff>
    </xdr:to>
    <xdr:sp macro="" textlink="">
      <xdr:nvSpPr>
        <xdr:cNvPr id="410" name="楕円 409"/>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168504</xdr:rowOff>
    </xdr:from>
    <xdr:ext cx="762000" cy="259045"/>
    <xdr:sp macro="" textlink="">
      <xdr:nvSpPr>
        <xdr:cNvPr id="411" name="テキスト ボックス 410"/>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12" name="楕円 411"/>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13" name="テキスト ボックス 412"/>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公営企業債等への繰入見込額の減等により、将来負担比率は前年度より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ポイント良化した。しかし、一般会計等に係る地方債現在高の増の影響や、過去に借入を行った第三セクター等改革推進債の影響等により、類似団体中最下位となった。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今後も市債発行額の適正化等に努め、将来負担額の軽減を図っていく。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19</xdr:row>
      <xdr:rowOff>135769</xdr:rowOff>
    </xdr:to>
    <xdr:cxnSp macro="">
      <xdr:nvCxnSpPr>
        <xdr:cNvPr id="444" name="直線コネクタ 443"/>
        <xdr:cNvCxnSpPr/>
      </xdr:nvCxnSpPr>
      <xdr:spPr>
        <a:xfrm flipV="1">
          <a:off x="17018000" y="2313214"/>
          <a:ext cx="0" cy="108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107846</xdr:rowOff>
    </xdr:from>
    <xdr:ext cx="762000" cy="259045"/>
    <xdr:sp macro="" textlink="">
      <xdr:nvSpPr>
        <xdr:cNvPr id="445" name="将来負担の状況最小値テキスト"/>
        <xdr:cNvSpPr txBox="1"/>
      </xdr:nvSpPr>
      <xdr:spPr>
        <a:xfrm>
          <a:off x="17106900" y="336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135769</xdr:rowOff>
    </xdr:from>
    <xdr:to>
      <xdr:col>81</xdr:col>
      <xdr:colOff>133350</xdr:colOff>
      <xdr:row>19</xdr:row>
      <xdr:rowOff>135769</xdr:rowOff>
    </xdr:to>
    <xdr:cxnSp macro="">
      <xdr:nvCxnSpPr>
        <xdr:cNvPr id="446" name="直線コネクタ 445"/>
        <xdr:cNvCxnSpPr/>
      </xdr:nvCxnSpPr>
      <xdr:spPr>
        <a:xfrm>
          <a:off x="16929100" y="339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135769</xdr:rowOff>
    </xdr:from>
    <xdr:to>
      <xdr:col>81</xdr:col>
      <xdr:colOff>44450</xdr:colOff>
      <xdr:row>20</xdr:row>
      <xdr:rowOff>48199</xdr:rowOff>
    </xdr:to>
    <xdr:cxnSp macro="">
      <xdr:nvCxnSpPr>
        <xdr:cNvPr id="449" name="直線コネクタ 448"/>
        <xdr:cNvCxnSpPr/>
      </xdr:nvCxnSpPr>
      <xdr:spPr>
        <a:xfrm flipV="1">
          <a:off x="16179800" y="3393319"/>
          <a:ext cx="8382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95613</xdr:rowOff>
    </xdr:from>
    <xdr:to>
      <xdr:col>81</xdr:col>
      <xdr:colOff>95250</xdr:colOff>
      <xdr:row>14</xdr:row>
      <xdr:rowOff>25763</xdr:rowOff>
    </xdr:to>
    <xdr:sp macro="" textlink="">
      <xdr:nvSpPr>
        <xdr:cNvPr id="451" name="フローチャート: 判断 450"/>
        <xdr:cNvSpPr/>
      </xdr:nvSpPr>
      <xdr:spPr>
        <a:xfrm>
          <a:off x="16967200" y="232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48199</xdr:rowOff>
    </xdr:from>
    <xdr:to>
      <xdr:col>77</xdr:col>
      <xdr:colOff>44450</xdr:colOff>
      <xdr:row>21</xdr:row>
      <xdr:rowOff>59448</xdr:rowOff>
    </xdr:to>
    <xdr:cxnSp macro="">
      <xdr:nvCxnSpPr>
        <xdr:cNvPr id="452" name="直線コネクタ 451"/>
        <xdr:cNvCxnSpPr/>
      </xdr:nvCxnSpPr>
      <xdr:spPr>
        <a:xfrm flipV="1">
          <a:off x="15290800" y="3477199"/>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3" name="フローチャート: 判断 45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4" name="テキスト ボックス 45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59448</xdr:rowOff>
    </xdr:from>
    <xdr:to>
      <xdr:col>72</xdr:col>
      <xdr:colOff>203200</xdr:colOff>
      <xdr:row>21</xdr:row>
      <xdr:rowOff>146776</xdr:rowOff>
    </xdr:to>
    <xdr:cxnSp macro="">
      <xdr:nvCxnSpPr>
        <xdr:cNvPr id="455" name="直線コネクタ 454"/>
        <xdr:cNvCxnSpPr/>
      </xdr:nvCxnSpPr>
      <xdr:spPr>
        <a:xfrm flipV="1">
          <a:off x="14401800" y="3659898"/>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2298</xdr:rowOff>
    </xdr:from>
    <xdr:to>
      <xdr:col>73</xdr:col>
      <xdr:colOff>44450</xdr:colOff>
      <xdr:row>14</xdr:row>
      <xdr:rowOff>103898</xdr:rowOff>
    </xdr:to>
    <xdr:sp macro="" textlink="">
      <xdr:nvSpPr>
        <xdr:cNvPr id="456" name="フローチャート: 判断 455"/>
        <xdr:cNvSpPr/>
      </xdr:nvSpPr>
      <xdr:spPr>
        <a:xfrm>
          <a:off x="152400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114075</xdr:rowOff>
    </xdr:from>
    <xdr:ext cx="762000" cy="259045"/>
    <xdr:sp macro="" textlink="">
      <xdr:nvSpPr>
        <xdr:cNvPr id="457" name="テキスト ボックス 456"/>
        <xdr:cNvSpPr txBox="1"/>
      </xdr:nvSpPr>
      <xdr:spPr>
        <a:xfrm>
          <a:off x="14909800" y="21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146776</xdr:rowOff>
    </xdr:from>
    <xdr:to>
      <xdr:col>68</xdr:col>
      <xdr:colOff>152400</xdr:colOff>
      <xdr:row>22</xdr:row>
      <xdr:rowOff>82187</xdr:rowOff>
    </xdr:to>
    <xdr:cxnSp macro="">
      <xdr:nvCxnSpPr>
        <xdr:cNvPr id="458" name="直線コネクタ 457"/>
        <xdr:cNvCxnSpPr/>
      </xdr:nvCxnSpPr>
      <xdr:spPr>
        <a:xfrm flipV="1">
          <a:off x="13512800" y="374722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34471</xdr:rowOff>
    </xdr:from>
    <xdr:to>
      <xdr:col>68</xdr:col>
      <xdr:colOff>203200</xdr:colOff>
      <xdr:row>14</xdr:row>
      <xdr:rowOff>136071</xdr:rowOff>
    </xdr:to>
    <xdr:sp macro="" textlink="">
      <xdr:nvSpPr>
        <xdr:cNvPr id="459" name="フローチャート: 判断 458"/>
        <xdr:cNvSpPr/>
      </xdr:nvSpPr>
      <xdr:spPr>
        <a:xfrm>
          <a:off x="14351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146248</xdr:rowOff>
    </xdr:from>
    <xdr:ext cx="762000" cy="259045"/>
    <xdr:sp macro="" textlink="">
      <xdr:nvSpPr>
        <xdr:cNvPr id="460" name="テキスト ボックス 459"/>
        <xdr:cNvSpPr txBox="1"/>
      </xdr:nvSpPr>
      <xdr:spPr>
        <a:xfrm>
          <a:off x="14020800" y="220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1" name="フローチャート: 判断 460"/>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2" name="テキスト ボックス 461"/>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84969</xdr:rowOff>
    </xdr:from>
    <xdr:to>
      <xdr:col>81</xdr:col>
      <xdr:colOff>95250</xdr:colOff>
      <xdr:row>20</xdr:row>
      <xdr:rowOff>15119</xdr:rowOff>
    </xdr:to>
    <xdr:sp macro="" textlink="">
      <xdr:nvSpPr>
        <xdr:cNvPr id="468" name="楕円 467"/>
        <xdr:cNvSpPr/>
      </xdr:nvSpPr>
      <xdr:spPr>
        <a:xfrm>
          <a:off x="16967200" y="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152296</xdr:rowOff>
    </xdr:from>
    <xdr:ext cx="762000" cy="259045"/>
    <xdr:sp macro="" textlink="">
      <xdr:nvSpPr>
        <xdr:cNvPr id="469" name="将来負担の状況該当値テキスト"/>
        <xdr:cNvSpPr txBox="1"/>
      </xdr:nvSpPr>
      <xdr:spPr>
        <a:xfrm>
          <a:off x="17106900" y="323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168849</xdr:rowOff>
    </xdr:from>
    <xdr:to>
      <xdr:col>77</xdr:col>
      <xdr:colOff>95250</xdr:colOff>
      <xdr:row>20</xdr:row>
      <xdr:rowOff>98999</xdr:rowOff>
    </xdr:to>
    <xdr:sp macro="" textlink="">
      <xdr:nvSpPr>
        <xdr:cNvPr id="470" name="楕円 469"/>
        <xdr:cNvSpPr/>
      </xdr:nvSpPr>
      <xdr:spPr>
        <a:xfrm>
          <a:off x="16129000" y="34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83776</xdr:rowOff>
    </xdr:from>
    <xdr:ext cx="736600" cy="259045"/>
    <xdr:sp macro="" textlink="">
      <xdr:nvSpPr>
        <xdr:cNvPr id="471" name="テキスト ボックス 470"/>
        <xdr:cNvSpPr txBox="1"/>
      </xdr:nvSpPr>
      <xdr:spPr>
        <a:xfrm>
          <a:off x="15798800" y="3512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8648</xdr:rowOff>
    </xdr:from>
    <xdr:to>
      <xdr:col>73</xdr:col>
      <xdr:colOff>44450</xdr:colOff>
      <xdr:row>21</xdr:row>
      <xdr:rowOff>110248</xdr:rowOff>
    </xdr:to>
    <xdr:sp macro="" textlink="">
      <xdr:nvSpPr>
        <xdr:cNvPr id="472" name="楕円 471"/>
        <xdr:cNvSpPr/>
      </xdr:nvSpPr>
      <xdr:spPr>
        <a:xfrm>
          <a:off x="15240000" y="3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95025</xdr:rowOff>
    </xdr:from>
    <xdr:ext cx="762000" cy="259045"/>
    <xdr:sp macro="" textlink="">
      <xdr:nvSpPr>
        <xdr:cNvPr id="473" name="テキスト ボックス 472"/>
        <xdr:cNvSpPr txBox="1"/>
      </xdr:nvSpPr>
      <xdr:spPr>
        <a:xfrm>
          <a:off x="14909800" y="369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95976</xdr:rowOff>
    </xdr:from>
    <xdr:to>
      <xdr:col>68</xdr:col>
      <xdr:colOff>203200</xdr:colOff>
      <xdr:row>22</xdr:row>
      <xdr:rowOff>26126</xdr:rowOff>
    </xdr:to>
    <xdr:sp macro="" textlink="">
      <xdr:nvSpPr>
        <xdr:cNvPr id="474" name="楕円 473"/>
        <xdr:cNvSpPr/>
      </xdr:nvSpPr>
      <xdr:spPr>
        <a:xfrm>
          <a:off x="14351000" y="36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10903</xdr:rowOff>
    </xdr:from>
    <xdr:ext cx="762000" cy="259045"/>
    <xdr:sp macro="" textlink="">
      <xdr:nvSpPr>
        <xdr:cNvPr id="475" name="テキスト ボックス 474"/>
        <xdr:cNvSpPr txBox="1"/>
      </xdr:nvSpPr>
      <xdr:spPr>
        <a:xfrm>
          <a:off x="14020800" y="378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31387</xdr:rowOff>
    </xdr:from>
    <xdr:to>
      <xdr:col>64</xdr:col>
      <xdr:colOff>152400</xdr:colOff>
      <xdr:row>22</xdr:row>
      <xdr:rowOff>132987</xdr:rowOff>
    </xdr:to>
    <xdr:sp macro="" textlink="">
      <xdr:nvSpPr>
        <xdr:cNvPr id="476" name="楕円 475"/>
        <xdr:cNvSpPr/>
      </xdr:nvSpPr>
      <xdr:spPr>
        <a:xfrm>
          <a:off x="13462000" y="38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117764</xdr:rowOff>
    </xdr:from>
    <xdr:ext cx="762000" cy="259045"/>
    <xdr:sp macro="" textlink="">
      <xdr:nvSpPr>
        <xdr:cNvPr id="477" name="テキスト ボックス 476"/>
        <xdr:cNvSpPr txBox="1"/>
      </xdr:nvSpPr>
      <xdr:spPr>
        <a:xfrm>
          <a:off x="13131800" y="38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147,857
146,455
132.42
68,869,218
67,616,958
1,175,970
31,556,600
64,293,479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ポイントの減となっている。これは、定年退職者や早期認定応募者・自己都合退職者の減があり、退職金全体で</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百万円の減となった影響が大きいためと考えられる。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34</xdr:row>
      <xdr:rowOff>165100</xdr:rowOff>
    </xdr:to>
    <xdr:cxnSp macro="">
      <xdr:nvCxnSpPr>
        <xdr:cNvPr id="66" name="直線コネクタ 65"/>
        <xdr:cNvCxnSpPr/>
      </xdr:nvCxnSpPr>
      <xdr:spPr>
        <a:xfrm flipV="1">
          <a:off x="3987800" y="5933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34</xdr:row>
      <xdr:rowOff>165100</xdr:rowOff>
    </xdr:to>
    <xdr:cxnSp macro="">
      <xdr:nvCxnSpPr>
        <xdr:cNvPr id="69" name="直線コネクタ 68"/>
        <xdr:cNvCxnSpPr/>
      </xdr:nvCxnSpPr>
      <xdr:spPr>
        <a:xfrm>
          <a:off x="3098800" y="594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119380</xdr:rowOff>
    </xdr:to>
    <xdr:cxnSp macro="">
      <xdr:nvCxnSpPr>
        <xdr:cNvPr id="72" name="直線コネクタ 71"/>
        <xdr:cNvCxnSpPr/>
      </xdr:nvCxnSpPr>
      <xdr:spPr>
        <a:xfrm>
          <a:off x="2209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119380</xdr:rowOff>
    </xdr:to>
    <xdr:cxnSp macro="">
      <xdr:nvCxnSpPr>
        <xdr:cNvPr id="75" name="直線コネクタ 74"/>
        <xdr:cNvCxnSpPr/>
      </xdr:nvCxnSpPr>
      <xdr:spPr>
        <a:xfrm flipV="1">
          <a:off x="1320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今後も、米子市行財政改革大綱及び実施計画に基づく事務事業の見直しを図っていく。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13</xdr:row>
      <xdr:rowOff>161290</xdr:rowOff>
    </xdr:to>
    <xdr:cxnSp macro="">
      <xdr:nvCxnSpPr>
        <xdr:cNvPr id="127" name="直線コネクタ 126"/>
        <xdr:cNvCxnSpPr/>
      </xdr:nvCxnSpPr>
      <xdr:spPr>
        <a:xfrm>
          <a:off x="15671800" y="236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13</xdr:row>
      <xdr:rowOff>138430</xdr:rowOff>
    </xdr:to>
    <xdr:cxnSp macro="">
      <xdr:nvCxnSpPr>
        <xdr:cNvPr id="130" name="直線コネクタ 129"/>
        <xdr:cNvCxnSpPr/>
      </xdr:nvCxnSpPr>
      <xdr:spPr>
        <a:xfrm>
          <a:off x="14782800" y="234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115570</xdr:rowOff>
    </xdr:to>
    <xdr:cxnSp macro="">
      <xdr:nvCxnSpPr>
        <xdr:cNvPr id="133" name="直線コネクタ 132"/>
        <xdr:cNvCxnSpPr/>
      </xdr:nvCxnSpPr>
      <xdr:spPr>
        <a:xfrm>
          <a:off x="13893800" y="233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14</xdr:row>
      <xdr:rowOff>20320</xdr:rowOff>
    </xdr:to>
    <xdr:cxnSp macro="">
      <xdr:nvCxnSpPr>
        <xdr:cNvPr id="136" name="直線コネクタ 135"/>
        <xdr:cNvCxnSpPr/>
      </xdr:nvCxnSpPr>
      <xdr:spPr>
        <a:xfrm flipV="1">
          <a:off x="13004800" y="233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6" name="楕円 145"/>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7" name="物件費該当値テキスト"/>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48" name="楕円 147"/>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49" name="テキスト ボックス 148"/>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64770</xdr:rowOff>
    </xdr:from>
    <xdr:to>
      <xdr:col>74</xdr:col>
      <xdr:colOff>31750</xdr:colOff>
      <xdr:row>13</xdr:row>
      <xdr:rowOff>166370</xdr:rowOff>
    </xdr:to>
    <xdr:sp macro="" textlink="">
      <xdr:nvSpPr>
        <xdr:cNvPr id="150" name="楕円 149"/>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5097</xdr:rowOff>
    </xdr:from>
    <xdr:ext cx="762000" cy="259045"/>
    <xdr:sp macro="" textlink="">
      <xdr:nvSpPr>
        <xdr:cNvPr id="151" name="テキスト ボックス 150"/>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2" name="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140970</xdr:rowOff>
    </xdr:from>
    <xdr:to>
      <xdr:col>65</xdr:col>
      <xdr:colOff>53975</xdr:colOff>
      <xdr:row>14</xdr:row>
      <xdr:rowOff>71120</xdr:rowOff>
    </xdr:to>
    <xdr:sp macro="" textlink="">
      <xdr:nvSpPr>
        <xdr:cNvPr id="154" name="楕円 153"/>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81297</xdr:rowOff>
    </xdr:from>
    <xdr:ext cx="762000" cy="259045"/>
    <xdr:sp macro="" textlink="">
      <xdr:nvSpPr>
        <xdr:cNvPr id="155" name="テキスト ボックス 154"/>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扶助費に係る経常収支比率は、幼児教育・保育の無償化の影響や障がい者福祉費の増等により、前年度より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ポイントの増となり、類似団体平均値を上回る水準となった。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扶助費については毎年度増加傾向にあり、高齢化の進展等により今後も増加していくことが予想される。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78015</xdr:rowOff>
    </xdr:to>
    <xdr:cxnSp macro="">
      <xdr:nvCxnSpPr>
        <xdr:cNvPr id="190" name="直線コネクタ 189"/>
        <xdr:cNvCxnSpPr/>
      </xdr:nvCxnSpPr>
      <xdr:spPr>
        <a:xfrm>
          <a:off x="3987800" y="95594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129722</xdr:rowOff>
    </xdr:to>
    <xdr:cxnSp macro="">
      <xdr:nvCxnSpPr>
        <xdr:cNvPr id="193" name="直線コネクタ 192"/>
        <xdr:cNvCxnSpPr/>
      </xdr:nvCxnSpPr>
      <xdr:spPr>
        <a:xfrm>
          <a:off x="3098800" y="9483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6" name="直線コネクタ 195"/>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55</xdr:row>
      <xdr:rowOff>20865</xdr:rowOff>
    </xdr:to>
    <xdr:cxnSp macro="">
      <xdr:nvCxnSpPr>
        <xdr:cNvPr id="199" name="直線コネクタ 198"/>
        <xdr:cNvCxnSpPr/>
      </xdr:nvCxnSpPr>
      <xdr:spPr>
        <a:xfrm>
          <a:off x="1320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3" name="テキスト ボックス 202"/>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0"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1" name="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2" name="テキスト ボックス 211"/>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3" name="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5" name="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7" name="楕円 216"/>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8" name="テキスト ボックス 217"/>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ポイントの増となった。内訳の大部分を占める繰出金については、介護保険事業特別会計繰出金や後期高齢者医療特別会計繰出金が増となっている。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今後も、高齢化の進展等により特別会計への繰出金の更なる増加が見込まれる。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83457</xdr:rowOff>
    </xdr:to>
    <xdr:cxnSp macro="">
      <xdr:nvCxnSpPr>
        <xdr:cNvPr id="253" name="直線コネクタ 252"/>
        <xdr:cNvCxnSpPr/>
      </xdr:nvCxnSpPr>
      <xdr:spPr>
        <a:xfrm>
          <a:off x="15671800" y="10005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61</xdr:row>
      <xdr:rowOff>124278</xdr:rowOff>
    </xdr:to>
    <xdr:cxnSp macro="">
      <xdr:nvCxnSpPr>
        <xdr:cNvPr id="256" name="直線コネクタ 255"/>
        <xdr:cNvCxnSpPr/>
      </xdr:nvCxnSpPr>
      <xdr:spPr>
        <a:xfrm flipV="1">
          <a:off x="14782800" y="100057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124278</xdr:rowOff>
    </xdr:from>
    <xdr:to>
      <xdr:col>73</xdr:col>
      <xdr:colOff>180975</xdr:colOff>
      <xdr:row>61</xdr:row>
      <xdr:rowOff>124278</xdr:rowOff>
    </xdr:to>
    <xdr:cxnSp macro="">
      <xdr:nvCxnSpPr>
        <xdr:cNvPr id="259" name="直線コネクタ 258"/>
        <xdr:cNvCxnSpPr/>
      </xdr:nvCxnSpPr>
      <xdr:spPr>
        <a:xfrm>
          <a:off x="13893800" y="1058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91622</xdr:rowOff>
    </xdr:from>
    <xdr:to>
      <xdr:col>69</xdr:col>
      <xdr:colOff>92075</xdr:colOff>
      <xdr:row>61</xdr:row>
      <xdr:rowOff>124278</xdr:rowOff>
    </xdr:to>
    <xdr:cxnSp macro="">
      <xdr:nvCxnSpPr>
        <xdr:cNvPr id="262" name="直線コネクタ 261"/>
        <xdr:cNvCxnSpPr/>
      </xdr:nvCxnSpPr>
      <xdr:spPr>
        <a:xfrm>
          <a:off x="13004800" y="1055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6" name="テキスト ボックス 265"/>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2" name="楕円 271"/>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3" name="その他該当値テキスト"/>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4" name="楕円 273"/>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5" name="テキスト ボックス 274"/>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73478</xdr:rowOff>
    </xdr:from>
    <xdr:to>
      <xdr:col>74</xdr:col>
      <xdr:colOff>31750</xdr:colOff>
      <xdr:row>62</xdr:row>
      <xdr:rowOff>3628</xdr:rowOff>
    </xdr:to>
    <xdr:sp macro="" textlink="">
      <xdr:nvSpPr>
        <xdr:cNvPr id="276" name="楕円 275"/>
        <xdr:cNvSpPr/>
      </xdr:nvSpPr>
      <xdr:spPr>
        <a:xfrm>
          <a:off x="14732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159855</xdr:rowOff>
    </xdr:from>
    <xdr:ext cx="762000" cy="259045"/>
    <xdr:sp macro="" textlink="">
      <xdr:nvSpPr>
        <xdr:cNvPr id="277" name="テキスト ボックス 276"/>
        <xdr:cNvSpPr txBox="1"/>
      </xdr:nvSpPr>
      <xdr:spPr>
        <a:xfrm>
          <a:off x="14401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73478</xdr:rowOff>
    </xdr:from>
    <xdr:to>
      <xdr:col>69</xdr:col>
      <xdr:colOff>142875</xdr:colOff>
      <xdr:row>62</xdr:row>
      <xdr:rowOff>3628</xdr:rowOff>
    </xdr:to>
    <xdr:sp macro="" textlink="">
      <xdr:nvSpPr>
        <xdr:cNvPr id="278" name="楕円 277"/>
        <xdr:cNvSpPr/>
      </xdr:nvSpPr>
      <xdr:spPr>
        <a:xfrm>
          <a:off x="13843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159855</xdr:rowOff>
    </xdr:from>
    <xdr:ext cx="762000" cy="259045"/>
    <xdr:sp macro="" textlink="">
      <xdr:nvSpPr>
        <xdr:cNvPr id="279" name="テキスト ボックス 278"/>
        <xdr:cNvSpPr txBox="1"/>
      </xdr:nvSpPr>
      <xdr:spPr>
        <a:xfrm>
          <a:off x="13512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40822</xdr:rowOff>
    </xdr:from>
    <xdr:to>
      <xdr:col>65</xdr:col>
      <xdr:colOff>53975</xdr:colOff>
      <xdr:row>61</xdr:row>
      <xdr:rowOff>142422</xdr:rowOff>
    </xdr:to>
    <xdr:sp macro="" textlink="">
      <xdr:nvSpPr>
        <xdr:cNvPr id="280" name="楕円 279"/>
        <xdr:cNvSpPr/>
      </xdr:nvSpPr>
      <xdr:spPr>
        <a:xfrm>
          <a:off x="12954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127199</xdr:rowOff>
    </xdr:from>
    <xdr:ext cx="762000" cy="259045"/>
    <xdr:sp macro="" textlink="">
      <xdr:nvSpPr>
        <xdr:cNvPr id="281" name="テキスト ボックス 280"/>
        <xdr:cNvSpPr txBox="1"/>
      </xdr:nvSpPr>
      <xdr:spPr>
        <a:xfrm>
          <a:off x="12623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補助費等に係る経常収支比率は、下水道事業会計繰出金（平成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年度から企業会計に移行したことに伴い、繰出金を補助費で計上）の繰出基準が下がったことによる減等により、前年度より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ポイント上回っている状況であり、今後も米子市補助金交付基準等に基づき、補助金の適正化を図っていく。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39</xdr:row>
      <xdr:rowOff>86178</xdr:rowOff>
    </xdr:to>
    <xdr:cxnSp macro="">
      <xdr:nvCxnSpPr>
        <xdr:cNvPr id="316" name="直線コネクタ 315"/>
        <xdr:cNvCxnSpPr/>
      </xdr:nvCxnSpPr>
      <xdr:spPr>
        <a:xfrm flipV="1">
          <a:off x="15671800" y="6718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39</xdr:row>
      <xdr:rowOff>86178</xdr:rowOff>
    </xdr:to>
    <xdr:cxnSp macro="">
      <xdr:nvCxnSpPr>
        <xdr:cNvPr id="319" name="直線コネクタ 318"/>
        <xdr:cNvCxnSpPr/>
      </xdr:nvCxnSpPr>
      <xdr:spPr>
        <a:xfrm>
          <a:off x="14782800" y="63155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36</xdr:row>
      <xdr:rowOff>143328</xdr:rowOff>
    </xdr:to>
    <xdr:cxnSp macro="">
      <xdr:nvCxnSpPr>
        <xdr:cNvPr id="322" name="直線コネクタ 321"/>
        <xdr:cNvCxnSpPr/>
      </xdr:nvCxnSpPr>
      <xdr:spPr>
        <a:xfrm>
          <a:off x="13893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110672</xdr:rowOff>
    </xdr:to>
    <xdr:cxnSp macro="">
      <xdr:nvCxnSpPr>
        <xdr:cNvPr id="325" name="直線コネクタ 324"/>
        <xdr:cNvCxnSpPr/>
      </xdr:nvCxnSpPr>
      <xdr:spPr>
        <a:xfrm>
          <a:off x="13004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35" name="楕円 334"/>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124477</xdr:rowOff>
    </xdr:from>
    <xdr:ext cx="762000" cy="259045"/>
    <xdr:sp macro="" textlink="">
      <xdr:nvSpPr>
        <xdr:cNvPr id="336"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7" name="楕円 336"/>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8" name="テキスト ボックス 337"/>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39" name="楕円 338"/>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32855</xdr:rowOff>
    </xdr:from>
    <xdr:ext cx="762000" cy="259045"/>
    <xdr:sp macro="" textlink="">
      <xdr:nvSpPr>
        <xdr:cNvPr id="340" name="テキスト ボックス 339"/>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xdr:nvSpPr>
        <xdr:cNvPr id="341" name="楕円 340"/>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199</xdr:rowOff>
    </xdr:from>
    <xdr:ext cx="762000" cy="259045"/>
    <xdr:sp macro="" textlink="">
      <xdr:nvSpPr>
        <xdr:cNvPr id="342" name="テキスト ボックス 341"/>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3" name="楕円 342"/>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44" name="テキスト ボックス 343"/>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公債費に係る経常収支比率は、公営住宅建設事業債等の減や、利率見直し後の金利が低金利となったものが多かったことにより、前年度より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ポイント良化した。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ポイント上回っている状況であり、今後も新発債の抑制を図る等によって、経常収支比率の低減に努めていく。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43180</xdr:rowOff>
    </xdr:to>
    <xdr:cxnSp macro="">
      <xdr:nvCxnSpPr>
        <xdr:cNvPr id="377" name="直線コネクタ 376"/>
        <xdr:cNvCxnSpPr/>
      </xdr:nvCxnSpPr>
      <xdr:spPr>
        <a:xfrm flipV="1">
          <a:off x="3987800" y="13370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58420</xdr:rowOff>
    </xdr:to>
    <xdr:cxnSp macro="">
      <xdr:nvCxnSpPr>
        <xdr:cNvPr id="380" name="直線コネクタ 379"/>
        <xdr:cNvCxnSpPr/>
      </xdr:nvCxnSpPr>
      <xdr:spPr>
        <a:xfrm flipV="1">
          <a:off x="3098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149861</xdr:rowOff>
    </xdr:to>
    <xdr:cxnSp macro="">
      <xdr:nvCxnSpPr>
        <xdr:cNvPr id="383" name="直線コネクタ 382"/>
        <xdr:cNvCxnSpPr/>
      </xdr:nvCxnSpPr>
      <xdr:spPr>
        <a:xfrm flipV="1">
          <a:off x="2209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1270</xdr:rowOff>
    </xdr:to>
    <xdr:cxnSp macro="">
      <xdr:nvCxnSpPr>
        <xdr:cNvPr id="386" name="直線コネクタ 385"/>
        <xdr:cNvCxnSpPr/>
      </xdr:nvCxnSpPr>
      <xdr:spPr>
        <a:xfrm flipV="1">
          <a:off x="1320800" y="13522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96" name="楕円 395"/>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97"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8" name="楕円 397"/>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9" name="テキスト ボックス 398"/>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400" name="楕円 399"/>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401" name="テキスト ボックス 400"/>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402" name="楕円 401"/>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403" name="テキスト ボックス 402"/>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4" name="楕円 403"/>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5" name="テキスト ボックス 404"/>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74.4</a:t>
          </a:r>
          <a:r>
            <a:rPr kumimoji="1" lang="ja-JP" altLang="en-US" sz="1300">
              <a:latin typeface="ＭＳ Ｐゴシック" panose="020B0600070205080204" pitchFamily="50" charset="-128"/>
              <a:ea typeface="ＭＳ Ｐゴシック" panose="020B0600070205080204" pitchFamily="50" charset="-128"/>
            </a:rPr>
            <a:t>％で、類似団体平均値を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ポイント下回っており、特徴としては、補助費等の割合が高く、人件費・物件費の割合が低いことが挙げられる。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134620</xdr:rowOff>
    </xdr:from>
    <xdr:to>
      <xdr:col>82</xdr:col>
      <xdr:colOff>107950</xdr:colOff>
      <xdr:row>74</xdr:row>
      <xdr:rowOff>157480</xdr:rowOff>
    </xdr:to>
    <xdr:cxnSp macro="">
      <xdr:nvCxnSpPr>
        <xdr:cNvPr id="438" name="直線コネクタ 437"/>
        <xdr:cNvCxnSpPr/>
      </xdr:nvCxnSpPr>
      <xdr:spPr>
        <a:xfrm>
          <a:off x="15671800" y="12821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74</xdr:row>
      <xdr:rowOff>134620</xdr:rowOff>
    </xdr:to>
    <xdr:cxnSp macro="">
      <xdr:nvCxnSpPr>
        <xdr:cNvPr id="441" name="直線コネクタ 440"/>
        <xdr:cNvCxnSpPr/>
      </xdr:nvCxnSpPr>
      <xdr:spPr>
        <a:xfrm>
          <a:off x="14782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96520</xdr:rowOff>
    </xdr:to>
    <xdr:cxnSp macro="">
      <xdr:nvCxnSpPr>
        <xdr:cNvPr id="444" name="直線コネクタ 443"/>
        <xdr:cNvCxnSpPr/>
      </xdr:nvCxnSpPr>
      <xdr:spPr>
        <a:xfrm>
          <a:off x="13893800" y="12722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74</xdr:row>
      <xdr:rowOff>35560</xdr:rowOff>
    </xdr:to>
    <xdr:cxnSp macro="">
      <xdr:nvCxnSpPr>
        <xdr:cNvPr id="447" name="直線コネクタ 446"/>
        <xdr:cNvCxnSpPr/>
      </xdr:nvCxnSpPr>
      <xdr:spPr>
        <a:xfrm>
          <a:off x="13004800" y="12715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フローチャート: 判断 449"/>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1" name="テキスト ボックス 450"/>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106680</xdr:rowOff>
    </xdr:from>
    <xdr:to>
      <xdr:col>82</xdr:col>
      <xdr:colOff>158750</xdr:colOff>
      <xdr:row>75</xdr:row>
      <xdr:rowOff>36830</xdr:rowOff>
    </xdr:to>
    <xdr:sp macro="" textlink="">
      <xdr:nvSpPr>
        <xdr:cNvPr id="457" name="楕円 456"/>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123207</xdr:rowOff>
    </xdr:from>
    <xdr:ext cx="762000" cy="259045"/>
    <xdr:sp macro="" textlink="">
      <xdr:nvSpPr>
        <xdr:cNvPr id="458"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83820</xdr:rowOff>
    </xdr:from>
    <xdr:to>
      <xdr:col>78</xdr:col>
      <xdr:colOff>120650</xdr:colOff>
      <xdr:row>75</xdr:row>
      <xdr:rowOff>13970</xdr:rowOff>
    </xdr:to>
    <xdr:sp macro="" textlink="">
      <xdr:nvSpPr>
        <xdr:cNvPr id="459" name="楕円 458"/>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24147</xdr:rowOff>
    </xdr:from>
    <xdr:ext cx="736600" cy="259045"/>
    <xdr:sp macro="" textlink="">
      <xdr:nvSpPr>
        <xdr:cNvPr id="460" name="テキスト ボックス 459"/>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61" name="楕円 460"/>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62" name="テキスト ボックス 461"/>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63" name="楕円 462"/>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64" name="テキスト ボックス 463"/>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65" name="楕円 464"/>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66" name="テキスト ボックス 465"/>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113752</xdr:rowOff>
    </xdr:from>
    <xdr:to>
      <xdr:col>29</xdr:col>
      <xdr:colOff>127000</xdr:colOff>
      <xdr:row>16</xdr:row>
      <xdr:rowOff>141053</xdr:rowOff>
    </xdr:to>
    <xdr:cxnSp macro="">
      <xdr:nvCxnSpPr>
        <xdr:cNvPr id="52" name="直線コネクタ 51"/>
        <xdr:cNvCxnSpPr/>
      </xdr:nvCxnSpPr>
      <xdr:spPr bwMode="auto">
        <a:xfrm>
          <a:off x="5003800" y="2904577"/>
          <a:ext cx="647700" cy="2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113752</xdr:rowOff>
    </xdr:from>
    <xdr:to>
      <xdr:col>26</xdr:col>
      <xdr:colOff>50800</xdr:colOff>
      <xdr:row>17</xdr:row>
      <xdr:rowOff>19438</xdr:rowOff>
    </xdr:to>
    <xdr:cxnSp macro="">
      <xdr:nvCxnSpPr>
        <xdr:cNvPr id="55" name="直線コネクタ 54"/>
        <xdr:cNvCxnSpPr/>
      </xdr:nvCxnSpPr>
      <xdr:spPr bwMode="auto">
        <a:xfrm flipV="1">
          <a:off x="4305300" y="2904577"/>
          <a:ext cx="698500" cy="7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19438</xdr:rowOff>
    </xdr:from>
    <xdr:to>
      <xdr:col>22</xdr:col>
      <xdr:colOff>114300</xdr:colOff>
      <xdr:row>17</xdr:row>
      <xdr:rowOff>29562</xdr:rowOff>
    </xdr:to>
    <xdr:cxnSp macro="">
      <xdr:nvCxnSpPr>
        <xdr:cNvPr id="58" name="直線コネクタ 57"/>
        <xdr:cNvCxnSpPr/>
      </xdr:nvCxnSpPr>
      <xdr:spPr bwMode="auto">
        <a:xfrm flipV="1">
          <a:off x="3606800" y="2981713"/>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7812</xdr:rowOff>
    </xdr:from>
    <xdr:to>
      <xdr:col>18</xdr:col>
      <xdr:colOff>177800</xdr:colOff>
      <xdr:row>17</xdr:row>
      <xdr:rowOff>29562</xdr:rowOff>
    </xdr:to>
    <xdr:cxnSp macro="">
      <xdr:nvCxnSpPr>
        <xdr:cNvPr id="61" name="直線コネクタ 60"/>
        <xdr:cNvCxnSpPr/>
      </xdr:nvCxnSpPr>
      <xdr:spPr bwMode="auto">
        <a:xfrm>
          <a:off x="2908300" y="2970087"/>
          <a:ext cx="698500" cy="2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166597</xdr:rowOff>
    </xdr:from>
    <xdr:ext cx="762000" cy="259045"/>
    <xdr:sp macro="" textlink="">
      <xdr:nvSpPr>
        <xdr:cNvPr id="65" name="テキスト ボックス 64"/>
        <xdr:cNvSpPr txBox="1"/>
      </xdr:nvSpPr>
      <xdr:spPr>
        <a:xfrm>
          <a:off x="2527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90253</xdr:rowOff>
    </xdr:from>
    <xdr:to>
      <xdr:col>29</xdr:col>
      <xdr:colOff>177800</xdr:colOff>
      <xdr:row>17</xdr:row>
      <xdr:rowOff>20403</xdr:rowOff>
    </xdr:to>
    <xdr:sp macro="" textlink="">
      <xdr:nvSpPr>
        <xdr:cNvPr id="71" name="楕円 70"/>
        <xdr:cNvSpPr/>
      </xdr:nvSpPr>
      <xdr:spPr bwMode="auto">
        <a:xfrm>
          <a:off x="5600700" y="28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62330</xdr:rowOff>
    </xdr:from>
    <xdr:ext cx="762000" cy="259045"/>
    <xdr:sp macro="" textlink="">
      <xdr:nvSpPr>
        <xdr:cNvPr id="72" name="人口1人当たり決算額の推移該当値テキスト130"/>
        <xdr:cNvSpPr txBox="1"/>
      </xdr:nvSpPr>
      <xdr:spPr>
        <a:xfrm>
          <a:off x="5740400" y="285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62952</xdr:rowOff>
    </xdr:from>
    <xdr:to>
      <xdr:col>26</xdr:col>
      <xdr:colOff>101600</xdr:colOff>
      <xdr:row>16</xdr:row>
      <xdr:rowOff>164552</xdr:rowOff>
    </xdr:to>
    <xdr:sp macro="" textlink="">
      <xdr:nvSpPr>
        <xdr:cNvPr id="73" name="楕円 72"/>
        <xdr:cNvSpPr/>
      </xdr:nvSpPr>
      <xdr:spPr bwMode="auto">
        <a:xfrm>
          <a:off x="4953000" y="285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149329</xdr:rowOff>
    </xdr:from>
    <xdr:ext cx="736600" cy="259045"/>
    <xdr:sp macro="" textlink="">
      <xdr:nvSpPr>
        <xdr:cNvPr id="74" name="テキスト ボックス 73"/>
        <xdr:cNvSpPr txBox="1"/>
      </xdr:nvSpPr>
      <xdr:spPr>
        <a:xfrm>
          <a:off x="4622800" y="294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140088</xdr:rowOff>
    </xdr:from>
    <xdr:to>
      <xdr:col>22</xdr:col>
      <xdr:colOff>165100</xdr:colOff>
      <xdr:row>17</xdr:row>
      <xdr:rowOff>70238</xdr:rowOff>
    </xdr:to>
    <xdr:sp macro="" textlink="">
      <xdr:nvSpPr>
        <xdr:cNvPr id="75" name="楕円 74"/>
        <xdr:cNvSpPr/>
      </xdr:nvSpPr>
      <xdr:spPr bwMode="auto">
        <a:xfrm>
          <a:off x="4254500" y="293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55015</xdr:rowOff>
    </xdr:from>
    <xdr:ext cx="762000" cy="259045"/>
    <xdr:sp macro="" textlink="">
      <xdr:nvSpPr>
        <xdr:cNvPr id="76" name="テキスト ボックス 75"/>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150212</xdr:rowOff>
    </xdr:from>
    <xdr:to>
      <xdr:col>19</xdr:col>
      <xdr:colOff>38100</xdr:colOff>
      <xdr:row>17</xdr:row>
      <xdr:rowOff>80362</xdr:rowOff>
    </xdr:to>
    <xdr:sp macro="" textlink="">
      <xdr:nvSpPr>
        <xdr:cNvPr id="77" name="楕円 76"/>
        <xdr:cNvSpPr/>
      </xdr:nvSpPr>
      <xdr:spPr bwMode="auto">
        <a:xfrm>
          <a:off x="3556000" y="294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65139</xdr:rowOff>
    </xdr:from>
    <xdr:ext cx="762000" cy="259045"/>
    <xdr:sp macro="" textlink="">
      <xdr:nvSpPr>
        <xdr:cNvPr id="78" name="テキスト ボックス 77"/>
        <xdr:cNvSpPr txBox="1"/>
      </xdr:nvSpPr>
      <xdr:spPr>
        <a:xfrm>
          <a:off x="3225800" y="302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128462</xdr:rowOff>
    </xdr:from>
    <xdr:to>
      <xdr:col>15</xdr:col>
      <xdr:colOff>101600</xdr:colOff>
      <xdr:row>17</xdr:row>
      <xdr:rowOff>58612</xdr:rowOff>
    </xdr:to>
    <xdr:sp macro="" textlink="">
      <xdr:nvSpPr>
        <xdr:cNvPr id="79" name="楕円 78"/>
        <xdr:cNvSpPr/>
      </xdr:nvSpPr>
      <xdr:spPr bwMode="auto">
        <a:xfrm>
          <a:off x="2857500" y="291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43389</xdr:rowOff>
    </xdr:from>
    <xdr:ext cx="762000" cy="259045"/>
    <xdr:sp macro="" textlink="">
      <xdr:nvSpPr>
        <xdr:cNvPr id="80" name="テキスト ボックス 79"/>
        <xdr:cNvSpPr txBox="1"/>
      </xdr:nvSpPr>
      <xdr:spPr>
        <a:xfrm>
          <a:off x="2527300" y="300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36856</xdr:rowOff>
    </xdr:from>
    <xdr:to>
      <xdr:col>29</xdr:col>
      <xdr:colOff>127000</xdr:colOff>
      <xdr:row>37</xdr:row>
      <xdr:rowOff>284163</xdr:rowOff>
    </xdr:to>
    <xdr:cxnSp macro="">
      <xdr:nvCxnSpPr>
        <xdr:cNvPr id="108" name="直線コネクタ 107"/>
        <xdr:cNvCxnSpPr/>
      </xdr:nvCxnSpPr>
      <xdr:spPr bwMode="auto">
        <a:xfrm flipV="1">
          <a:off x="5651500" y="6304306"/>
          <a:ext cx="0" cy="110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256240</xdr:rowOff>
    </xdr:from>
    <xdr:ext cx="762000" cy="259045"/>
    <xdr:sp macro="" textlink="">
      <xdr:nvSpPr>
        <xdr:cNvPr id="109" name="人口1人当たり決算額の推移最小値テキスト445"/>
        <xdr:cNvSpPr txBox="1"/>
      </xdr:nvSpPr>
      <xdr:spPr>
        <a:xfrm>
          <a:off x="5740400" y="738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284163</xdr:rowOff>
    </xdr:from>
    <xdr:to>
      <xdr:col>30</xdr:col>
      <xdr:colOff>25400</xdr:colOff>
      <xdr:row>37</xdr:row>
      <xdr:rowOff>284163</xdr:rowOff>
    </xdr:to>
    <xdr:cxnSp macro="">
      <xdr:nvCxnSpPr>
        <xdr:cNvPr id="110" name="直線コネクタ 109"/>
        <xdr:cNvCxnSpPr/>
      </xdr:nvCxnSpPr>
      <xdr:spPr bwMode="auto">
        <a:xfrm>
          <a:off x="5562600" y="74088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123233</xdr:rowOff>
    </xdr:from>
    <xdr:ext cx="762000" cy="259045"/>
    <xdr:sp macro="" textlink="">
      <xdr:nvSpPr>
        <xdr:cNvPr id="111" name="人口1人当たり決算額の推移最大値テキスト445"/>
        <xdr:cNvSpPr txBox="1"/>
      </xdr:nvSpPr>
      <xdr:spPr>
        <a:xfrm>
          <a:off x="5740400" y="604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36856</xdr:rowOff>
    </xdr:from>
    <xdr:to>
      <xdr:col>30</xdr:col>
      <xdr:colOff>25400</xdr:colOff>
      <xdr:row>34</xdr:row>
      <xdr:rowOff>36856</xdr:rowOff>
    </xdr:to>
    <xdr:cxnSp macro="">
      <xdr:nvCxnSpPr>
        <xdr:cNvPr id="112" name="直線コネクタ 111"/>
        <xdr:cNvCxnSpPr/>
      </xdr:nvCxnSpPr>
      <xdr:spPr bwMode="auto">
        <a:xfrm>
          <a:off x="5562600" y="6304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275324</xdr:rowOff>
    </xdr:from>
    <xdr:to>
      <xdr:col>29</xdr:col>
      <xdr:colOff>127000</xdr:colOff>
      <xdr:row>35</xdr:row>
      <xdr:rowOff>32550</xdr:rowOff>
    </xdr:to>
    <xdr:cxnSp macro="">
      <xdr:nvCxnSpPr>
        <xdr:cNvPr id="113" name="直線コネクタ 112"/>
        <xdr:cNvCxnSpPr/>
      </xdr:nvCxnSpPr>
      <xdr:spPr bwMode="auto">
        <a:xfrm>
          <a:off x="5003800" y="6542774"/>
          <a:ext cx="647700" cy="10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201477</xdr:rowOff>
    </xdr:from>
    <xdr:ext cx="762000" cy="259045"/>
    <xdr:sp macro="" textlink="">
      <xdr:nvSpPr>
        <xdr:cNvPr id="114" name="人口1人当たり決算額の推移平均値テキスト445"/>
        <xdr:cNvSpPr txBox="1"/>
      </xdr:nvSpPr>
      <xdr:spPr>
        <a:xfrm>
          <a:off x="5740400" y="68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229400</xdr:rowOff>
    </xdr:from>
    <xdr:to>
      <xdr:col>29</xdr:col>
      <xdr:colOff>177800</xdr:colOff>
      <xdr:row>35</xdr:row>
      <xdr:rowOff>331000</xdr:rowOff>
    </xdr:to>
    <xdr:sp macro="" textlink="">
      <xdr:nvSpPr>
        <xdr:cNvPr id="115" name="フローチャート: 判断 114"/>
        <xdr:cNvSpPr/>
      </xdr:nvSpPr>
      <xdr:spPr bwMode="auto">
        <a:xfrm>
          <a:off x="56007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193027</xdr:rowOff>
    </xdr:from>
    <xdr:to>
      <xdr:col>26</xdr:col>
      <xdr:colOff>50800</xdr:colOff>
      <xdr:row>34</xdr:row>
      <xdr:rowOff>275324</xdr:rowOff>
    </xdr:to>
    <xdr:cxnSp macro="">
      <xdr:nvCxnSpPr>
        <xdr:cNvPr id="116" name="直線コネクタ 115"/>
        <xdr:cNvCxnSpPr/>
      </xdr:nvCxnSpPr>
      <xdr:spPr bwMode="auto">
        <a:xfrm>
          <a:off x="4305300" y="6460477"/>
          <a:ext cx="698500" cy="82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212179</xdr:rowOff>
    </xdr:from>
    <xdr:to>
      <xdr:col>26</xdr:col>
      <xdr:colOff>101600</xdr:colOff>
      <xdr:row>35</xdr:row>
      <xdr:rowOff>313779</xdr:rowOff>
    </xdr:to>
    <xdr:sp macro="" textlink="">
      <xdr:nvSpPr>
        <xdr:cNvPr id="117" name="フローチャート: 判断 116"/>
        <xdr:cNvSpPr/>
      </xdr:nvSpPr>
      <xdr:spPr bwMode="auto">
        <a:xfrm>
          <a:off x="4953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298556</xdr:rowOff>
    </xdr:from>
    <xdr:ext cx="736600" cy="259045"/>
    <xdr:sp macro="" textlink="">
      <xdr:nvSpPr>
        <xdr:cNvPr id="118" name="テキスト ボックス 117"/>
        <xdr:cNvSpPr txBox="1"/>
      </xdr:nvSpPr>
      <xdr:spPr>
        <a:xfrm>
          <a:off x="4622800" y="690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78156</xdr:rowOff>
    </xdr:from>
    <xdr:to>
      <xdr:col>22</xdr:col>
      <xdr:colOff>114300</xdr:colOff>
      <xdr:row>34</xdr:row>
      <xdr:rowOff>193027</xdr:rowOff>
    </xdr:to>
    <xdr:cxnSp macro="">
      <xdr:nvCxnSpPr>
        <xdr:cNvPr id="119" name="直線コネクタ 118"/>
        <xdr:cNvCxnSpPr/>
      </xdr:nvCxnSpPr>
      <xdr:spPr bwMode="auto">
        <a:xfrm>
          <a:off x="3606800" y="6345606"/>
          <a:ext cx="698500" cy="11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197739</xdr:rowOff>
    </xdr:from>
    <xdr:to>
      <xdr:col>22</xdr:col>
      <xdr:colOff>165100</xdr:colOff>
      <xdr:row>35</xdr:row>
      <xdr:rowOff>299339</xdr:rowOff>
    </xdr:to>
    <xdr:sp macro="" textlink="">
      <xdr:nvSpPr>
        <xdr:cNvPr id="120" name="フローチャート: 判断 119"/>
        <xdr:cNvSpPr/>
      </xdr:nvSpPr>
      <xdr:spPr bwMode="auto">
        <a:xfrm>
          <a:off x="4254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284116</xdr:rowOff>
    </xdr:from>
    <xdr:ext cx="762000" cy="259045"/>
    <xdr:sp macro="" textlink="">
      <xdr:nvSpPr>
        <xdr:cNvPr id="121" name="テキスト ボックス 120"/>
        <xdr:cNvSpPr txBox="1"/>
      </xdr:nvSpPr>
      <xdr:spPr>
        <a:xfrm>
          <a:off x="3924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11366</xdr:rowOff>
    </xdr:from>
    <xdr:to>
      <xdr:col>18</xdr:col>
      <xdr:colOff>177800</xdr:colOff>
      <xdr:row>34</xdr:row>
      <xdr:rowOff>78156</xdr:rowOff>
    </xdr:to>
    <xdr:cxnSp macro="">
      <xdr:nvCxnSpPr>
        <xdr:cNvPr id="122" name="直線コネクタ 121"/>
        <xdr:cNvCxnSpPr/>
      </xdr:nvCxnSpPr>
      <xdr:spPr bwMode="auto">
        <a:xfrm>
          <a:off x="2908300" y="6278816"/>
          <a:ext cx="698500" cy="66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180746</xdr:rowOff>
    </xdr:from>
    <xdr:to>
      <xdr:col>19</xdr:col>
      <xdr:colOff>38100</xdr:colOff>
      <xdr:row>35</xdr:row>
      <xdr:rowOff>282346</xdr:rowOff>
    </xdr:to>
    <xdr:sp macro="" textlink="">
      <xdr:nvSpPr>
        <xdr:cNvPr id="123" name="フローチャート: 判断 122"/>
        <xdr:cNvSpPr/>
      </xdr:nvSpPr>
      <xdr:spPr bwMode="auto">
        <a:xfrm>
          <a:off x="3556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267123</xdr:rowOff>
    </xdr:from>
    <xdr:ext cx="762000" cy="259045"/>
    <xdr:sp macro="" textlink="">
      <xdr:nvSpPr>
        <xdr:cNvPr id="124" name="テキスト ボックス 123"/>
        <xdr:cNvSpPr txBox="1"/>
      </xdr:nvSpPr>
      <xdr:spPr>
        <a:xfrm>
          <a:off x="32258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2439</xdr:rowOff>
    </xdr:from>
    <xdr:to>
      <xdr:col>15</xdr:col>
      <xdr:colOff>101600</xdr:colOff>
      <xdr:row>35</xdr:row>
      <xdr:rowOff>104039</xdr:rowOff>
    </xdr:to>
    <xdr:sp macro="" textlink="">
      <xdr:nvSpPr>
        <xdr:cNvPr id="125" name="フローチャート: 判断 124"/>
        <xdr:cNvSpPr/>
      </xdr:nvSpPr>
      <xdr:spPr bwMode="auto">
        <a:xfrm>
          <a:off x="2857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88816</xdr:rowOff>
    </xdr:from>
    <xdr:ext cx="762000" cy="259045"/>
    <xdr:sp macro="" textlink="">
      <xdr:nvSpPr>
        <xdr:cNvPr id="126" name="テキスト ボックス 125"/>
        <xdr:cNvSpPr txBox="1"/>
      </xdr:nvSpPr>
      <xdr:spPr>
        <a:xfrm>
          <a:off x="25273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324650</xdr:rowOff>
    </xdr:from>
    <xdr:to>
      <xdr:col>29</xdr:col>
      <xdr:colOff>177800</xdr:colOff>
      <xdr:row>35</xdr:row>
      <xdr:rowOff>83350</xdr:rowOff>
    </xdr:to>
    <xdr:sp macro="" textlink="">
      <xdr:nvSpPr>
        <xdr:cNvPr id="132" name="楕円 131"/>
        <xdr:cNvSpPr/>
      </xdr:nvSpPr>
      <xdr:spPr bwMode="auto">
        <a:xfrm>
          <a:off x="5600700" y="659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169727</xdr:rowOff>
    </xdr:from>
    <xdr:ext cx="762000" cy="259045"/>
    <xdr:sp macro="" textlink="">
      <xdr:nvSpPr>
        <xdr:cNvPr id="133" name="人口1人当たり決算額の推移該当値テキスト445"/>
        <xdr:cNvSpPr txBox="1"/>
      </xdr:nvSpPr>
      <xdr:spPr>
        <a:xfrm>
          <a:off x="5740400" y="64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224523</xdr:rowOff>
    </xdr:from>
    <xdr:to>
      <xdr:col>26</xdr:col>
      <xdr:colOff>101600</xdr:colOff>
      <xdr:row>34</xdr:row>
      <xdr:rowOff>326123</xdr:rowOff>
    </xdr:to>
    <xdr:sp macro="" textlink="">
      <xdr:nvSpPr>
        <xdr:cNvPr id="134" name="楕円 133"/>
        <xdr:cNvSpPr/>
      </xdr:nvSpPr>
      <xdr:spPr bwMode="auto">
        <a:xfrm>
          <a:off x="4953000" y="649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336300</xdr:rowOff>
    </xdr:from>
    <xdr:ext cx="736600" cy="259045"/>
    <xdr:sp macro="" textlink="">
      <xdr:nvSpPr>
        <xdr:cNvPr id="135" name="テキスト ボックス 134"/>
        <xdr:cNvSpPr txBox="1"/>
      </xdr:nvSpPr>
      <xdr:spPr>
        <a:xfrm>
          <a:off x="4622800" y="626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142227</xdr:rowOff>
    </xdr:from>
    <xdr:to>
      <xdr:col>22</xdr:col>
      <xdr:colOff>165100</xdr:colOff>
      <xdr:row>34</xdr:row>
      <xdr:rowOff>243827</xdr:rowOff>
    </xdr:to>
    <xdr:sp macro="" textlink="">
      <xdr:nvSpPr>
        <xdr:cNvPr id="136" name="楕円 135"/>
        <xdr:cNvSpPr/>
      </xdr:nvSpPr>
      <xdr:spPr bwMode="auto">
        <a:xfrm>
          <a:off x="4254500" y="640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254004</xdr:rowOff>
    </xdr:from>
    <xdr:ext cx="762000" cy="259045"/>
    <xdr:sp macro="" textlink="">
      <xdr:nvSpPr>
        <xdr:cNvPr id="137" name="テキスト ボックス 136"/>
        <xdr:cNvSpPr txBox="1"/>
      </xdr:nvSpPr>
      <xdr:spPr>
        <a:xfrm>
          <a:off x="3924300" y="61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27356</xdr:rowOff>
    </xdr:from>
    <xdr:to>
      <xdr:col>19</xdr:col>
      <xdr:colOff>38100</xdr:colOff>
      <xdr:row>34</xdr:row>
      <xdr:rowOff>128956</xdr:rowOff>
    </xdr:to>
    <xdr:sp macro="" textlink="">
      <xdr:nvSpPr>
        <xdr:cNvPr id="138" name="楕円 137"/>
        <xdr:cNvSpPr/>
      </xdr:nvSpPr>
      <xdr:spPr bwMode="auto">
        <a:xfrm>
          <a:off x="3556000" y="629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139133</xdr:rowOff>
    </xdr:from>
    <xdr:ext cx="762000" cy="259045"/>
    <xdr:sp macro="" textlink="">
      <xdr:nvSpPr>
        <xdr:cNvPr id="139" name="テキスト ボックス 138"/>
        <xdr:cNvSpPr txBox="1"/>
      </xdr:nvSpPr>
      <xdr:spPr>
        <a:xfrm>
          <a:off x="3225800" y="606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303466</xdr:rowOff>
    </xdr:from>
    <xdr:to>
      <xdr:col>15</xdr:col>
      <xdr:colOff>101600</xdr:colOff>
      <xdr:row>34</xdr:row>
      <xdr:rowOff>62166</xdr:rowOff>
    </xdr:to>
    <xdr:sp macro="" textlink="">
      <xdr:nvSpPr>
        <xdr:cNvPr id="140" name="楕円 139"/>
        <xdr:cNvSpPr/>
      </xdr:nvSpPr>
      <xdr:spPr bwMode="auto">
        <a:xfrm>
          <a:off x="2857500" y="622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72343</xdr:rowOff>
    </xdr:from>
    <xdr:ext cx="762000" cy="259045"/>
    <xdr:sp macro="" textlink="">
      <xdr:nvSpPr>
        <xdr:cNvPr id="141" name="テキスト ボックス 140"/>
        <xdr:cNvSpPr txBox="1"/>
      </xdr:nvSpPr>
      <xdr:spPr>
        <a:xfrm>
          <a:off x="2527300" y="599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147,857
146,455
132.42
68,869,218
67,616,958
1,175,970
31,556,600
64,293,479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111517</xdr:rowOff>
    </xdr:from>
    <xdr:to>
      <xdr:col>24</xdr:col>
      <xdr:colOff>63500</xdr:colOff>
      <xdr:row>36</xdr:row>
      <xdr:rowOff>36046</xdr:rowOff>
    </xdr:to>
    <xdr:cxnSp macro="">
      <xdr:nvCxnSpPr>
        <xdr:cNvPr id="63" name="直線コネクタ 62"/>
        <xdr:cNvCxnSpPr/>
      </xdr:nvCxnSpPr>
      <xdr:spPr>
        <a:xfrm>
          <a:off x="3797300" y="6112267"/>
          <a:ext cx="838200" cy="9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111517</xdr:rowOff>
    </xdr:from>
    <xdr:to>
      <xdr:col>19</xdr:col>
      <xdr:colOff>177800</xdr:colOff>
      <xdr:row>35</xdr:row>
      <xdr:rowOff>165238</xdr:rowOff>
    </xdr:to>
    <xdr:cxnSp macro="">
      <xdr:nvCxnSpPr>
        <xdr:cNvPr id="66" name="直線コネクタ 65"/>
        <xdr:cNvCxnSpPr/>
      </xdr:nvCxnSpPr>
      <xdr:spPr>
        <a:xfrm flipV="1">
          <a:off x="2908300" y="611226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165238</xdr:rowOff>
    </xdr:from>
    <xdr:to>
      <xdr:col>15</xdr:col>
      <xdr:colOff>50800</xdr:colOff>
      <xdr:row>36</xdr:row>
      <xdr:rowOff>4499</xdr:rowOff>
    </xdr:to>
    <xdr:cxnSp macro="">
      <xdr:nvCxnSpPr>
        <xdr:cNvPr id="69" name="直線コネクタ 68"/>
        <xdr:cNvCxnSpPr/>
      </xdr:nvCxnSpPr>
      <xdr:spPr>
        <a:xfrm flipV="1">
          <a:off x="2019300" y="6165988"/>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154232</xdr:rowOff>
    </xdr:from>
    <xdr:to>
      <xdr:col>10</xdr:col>
      <xdr:colOff>114300</xdr:colOff>
      <xdr:row>36</xdr:row>
      <xdr:rowOff>4499</xdr:rowOff>
    </xdr:to>
    <xdr:cxnSp macro="">
      <xdr:nvCxnSpPr>
        <xdr:cNvPr id="72" name="直線コネクタ 71"/>
        <xdr:cNvCxnSpPr/>
      </xdr:nvCxnSpPr>
      <xdr:spPr>
        <a:xfrm>
          <a:off x="1130300" y="61549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62519</xdr:rowOff>
    </xdr:from>
    <xdr:ext cx="534377" cy="259045"/>
    <xdr:sp macro="" textlink="">
      <xdr:nvSpPr>
        <xdr:cNvPr id="76" name="テキスト ボックス 75"/>
        <xdr:cNvSpPr txBox="1"/>
      </xdr:nvSpPr>
      <xdr:spPr>
        <a:xfrm>
          <a:off x="863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156696</xdr:rowOff>
    </xdr:from>
    <xdr:to>
      <xdr:col>24</xdr:col>
      <xdr:colOff>114300</xdr:colOff>
      <xdr:row>36</xdr:row>
      <xdr:rowOff>86846</xdr:rowOff>
    </xdr:to>
    <xdr:sp macro="" textlink="">
      <xdr:nvSpPr>
        <xdr:cNvPr id="82" name="楕円 81"/>
        <xdr:cNvSpPr/>
      </xdr:nvSpPr>
      <xdr:spPr>
        <a:xfrm>
          <a:off x="4584700" y="61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135123</xdr:rowOff>
    </xdr:from>
    <xdr:ext cx="534377" cy="259045"/>
    <xdr:sp macro="" textlink="">
      <xdr:nvSpPr>
        <xdr:cNvPr id="83" name="人件費該当値テキスト"/>
        <xdr:cNvSpPr txBox="1"/>
      </xdr:nvSpPr>
      <xdr:spPr>
        <a:xfrm>
          <a:off x="4686300" y="61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60717</xdr:rowOff>
    </xdr:from>
    <xdr:to>
      <xdr:col>20</xdr:col>
      <xdr:colOff>38100</xdr:colOff>
      <xdr:row>35</xdr:row>
      <xdr:rowOff>162317</xdr:rowOff>
    </xdr:to>
    <xdr:sp macro="" textlink="">
      <xdr:nvSpPr>
        <xdr:cNvPr id="84" name="楕円 83"/>
        <xdr:cNvSpPr/>
      </xdr:nvSpPr>
      <xdr:spPr>
        <a:xfrm>
          <a:off x="3746500" y="60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153444</xdr:rowOff>
    </xdr:from>
    <xdr:ext cx="534377" cy="259045"/>
    <xdr:sp macro="" textlink="">
      <xdr:nvSpPr>
        <xdr:cNvPr id="85" name="テキスト ボックス 84"/>
        <xdr:cNvSpPr txBox="1"/>
      </xdr:nvSpPr>
      <xdr:spPr>
        <a:xfrm>
          <a:off x="3530111" y="61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114438</xdr:rowOff>
    </xdr:from>
    <xdr:to>
      <xdr:col>15</xdr:col>
      <xdr:colOff>101600</xdr:colOff>
      <xdr:row>36</xdr:row>
      <xdr:rowOff>44588</xdr:rowOff>
    </xdr:to>
    <xdr:sp macro="" textlink="">
      <xdr:nvSpPr>
        <xdr:cNvPr id="86" name="楕円 85"/>
        <xdr:cNvSpPr/>
      </xdr:nvSpPr>
      <xdr:spPr>
        <a:xfrm>
          <a:off x="2857500" y="61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35715</xdr:rowOff>
    </xdr:from>
    <xdr:ext cx="534377" cy="259045"/>
    <xdr:sp macro="" textlink="">
      <xdr:nvSpPr>
        <xdr:cNvPr id="87" name="テキスト ボックス 86"/>
        <xdr:cNvSpPr txBox="1"/>
      </xdr:nvSpPr>
      <xdr:spPr>
        <a:xfrm>
          <a:off x="2641111" y="62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125149</xdr:rowOff>
    </xdr:from>
    <xdr:to>
      <xdr:col>10</xdr:col>
      <xdr:colOff>165100</xdr:colOff>
      <xdr:row>36</xdr:row>
      <xdr:rowOff>55299</xdr:rowOff>
    </xdr:to>
    <xdr:sp macro="" textlink="">
      <xdr:nvSpPr>
        <xdr:cNvPr id="88" name="楕円 87"/>
        <xdr:cNvSpPr/>
      </xdr:nvSpPr>
      <xdr:spPr>
        <a:xfrm>
          <a:off x="1968500" y="61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46426</xdr:rowOff>
    </xdr:from>
    <xdr:ext cx="534377" cy="259045"/>
    <xdr:sp macro="" textlink="">
      <xdr:nvSpPr>
        <xdr:cNvPr id="89" name="テキスト ボックス 88"/>
        <xdr:cNvSpPr txBox="1"/>
      </xdr:nvSpPr>
      <xdr:spPr>
        <a:xfrm>
          <a:off x="1752111" y="62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103432</xdr:rowOff>
    </xdr:from>
    <xdr:to>
      <xdr:col>6</xdr:col>
      <xdr:colOff>38100</xdr:colOff>
      <xdr:row>36</xdr:row>
      <xdr:rowOff>33582</xdr:rowOff>
    </xdr:to>
    <xdr:sp macro="" textlink="">
      <xdr:nvSpPr>
        <xdr:cNvPr id="90" name="楕円 89"/>
        <xdr:cNvSpPr/>
      </xdr:nvSpPr>
      <xdr:spPr>
        <a:xfrm>
          <a:off x="1079500" y="61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24709</xdr:rowOff>
    </xdr:from>
    <xdr:ext cx="534377" cy="259045"/>
    <xdr:sp macro="" textlink="">
      <xdr:nvSpPr>
        <xdr:cNvPr id="91" name="テキスト ボックス 90"/>
        <xdr:cNvSpPr txBox="1"/>
      </xdr:nvSpPr>
      <xdr:spPr>
        <a:xfrm>
          <a:off x="863111" y="61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45079</xdr:rowOff>
    </xdr:from>
    <xdr:to>
      <xdr:col>24</xdr:col>
      <xdr:colOff>63500</xdr:colOff>
      <xdr:row>58</xdr:row>
      <xdr:rowOff>102286</xdr:rowOff>
    </xdr:to>
    <xdr:cxnSp macro="">
      <xdr:nvCxnSpPr>
        <xdr:cNvPr id="121" name="直線コネクタ 120"/>
        <xdr:cNvCxnSpPr/>
      </xdr:nvCxnSpPr>
      <xdr:spPr>
        <a:xfrm flipV="1">
          <a:off x="3797300" y="9989179"/>
          <a:ext cx="8382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102286</xdr:rowOff>
    </xdr:from>
    <xdr:to>
      <xdr:col>19</xdr:col>
      <xdr:colOff>177800</xdr:colOff>
      <xdr:row>58</xdr:row>
      <xdr:rowOff>152102</xdr:rowOff>
    </xdr:to>
    <xdr:cxnSp macro="">
      <xdr:nvCxnSpPr>
        <xdr:cNvPr id="124" name="直線コネクタ 123"/>
        <xdr:cNvCxnSpPr/>
      </xdr:nvCxnSpPr>
      <xdr:spPr>
        <a:xfrm flipV="1">
          <a:off x="2908300" y="10046386"/>
          <a:ext cx="8890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152102</xdr:rowOff>
    </xdr:from>
    <xdr:to>
      <xdr:col>15</xdr:col>
      <xdr:colOff>50800</xdr:colOff>
      <xdr:row>58</xdr:row>
      <xdr:rowOff>155683</xdr:rowOff>
    </xdr:to>
    <xdr:cxnSp macro="">
      <xdr:nvCxnSpPr>
        <xdr:cNvPr id="127" name="直線コネクタ 126"/>
        <xdr:cNvCxnSpPr/>
      </xdr:nvCxnSpPr>
      <xdr:spPr>
        <a:xfrm flipV="1">
          <a:off x="2019300" y="1009620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120441</xdr:rowOff>
    </xdr:from>
    <xdr:to>
      <xdr:col>10</xdr:col>
      <xdr:colOff>114300</xdr:colOff>
      <xdr:row>58</xdr:row>
      <xdr:rowOff>155683</xdr:rowOff>
    </xdr:to>
    <xdr:cxnSp macro="">
      <xdr:nvCxnSpPr>
        <xdr:cNvPr id="130" name="直線コネクタ 129"/>
        <xdr:cNvCxnSpPr/>
      </xdr:nvCxnSpPr>
      <xdr:spPr>
        <a:xfrm>
          <a:off x="1130300" y="10064541"/>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1649</xdr:rowOff>
    </xdr:from>
    <xdr:ext cx="534377" cy="259045"/>
    <xdr:sp macro="" textlink="">
      <xdr:nvSpPr>
        <xdr:cNvPr id="134" name="テキスト ボックス 133"/>
        <xdr:cNvSpPr txBox="1"/>
      </xdr:nvSpPr>
      <xdr:spPr>
        <a:xfrm>
          <a:off x="863111" y="96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165729</xdr:rowOff>
    </xdr:from>
    <xdr:to>
      <xdr:col>24</xdr:col>
      <xdr:colOff>114300</xdr:colOff>
      <xdr:row>58</xdr:row>
      <xdr:rowOff>95879</xdr:rowOff>
    </xdr:to>
    <xdr:sp macro="" textlink="">
      <xdr:nvSpPr>
        <xdr:cNvPr id="140" name="楕円 139"/>
        <xdr:cNvSpPr/>
      </xdr:nvSpPr>
      <xdr:spPr>
        <a:xfrm>
          <a:off x="4584700" y="99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144156</xdr:rowOff>
    </xdr:from>
    <xdr:ext cx="534377" cy="259045"/>
    <xdr:sp macro="" textlink="">
      <xdr:nvSpPr>
        <xdr:cNvPr id="141" name="物件費該当値テキスト"/>
        <xdr:cNvSpPr txBox="1"/>
      </xdr:nvSpPr>
      <xdr:spPr>
        <a:xfrm>
          <a:off x="4686300" y="99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51486</xdr:rowOff>
    </xdr:from>
    <xdr:to>
      <xdr:col>20</xdr:col>
      <xdr:colOff>38100</xdr:colOff>
      <xdr:row>58</xdr:row>
      <xdr:rowOff>153086</xdr:rowOff>
    </xdr:to>
    <xdr:sp macro="" textlink="">
      <xdr:nvSpPr>
        <xdr:cNvPr id="142" name="楕円 141"/>
        <xdr:cNvSpPr/>
      </xdr:nvSpPr>
      <xdr:spPr>
        <a:xfrm>
          <a:off x="3746500" y="99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144213</xdr:rowOff>
    </xdr:from>
    <xdr:ext cx="534377" cy="259045"/>
    <xdr:sp macro="" textlink="">
      <xdr:nvSpPr>
        <xdr:cNvPr id="143" name="テキスト ボックス 142"/>
        <xdr:cNvSpPr txBox="1"/>
      </xdr:nvSpPr>
      <xdr:spPr>
        <a:xfrm>
          <a:off x="3530111" y="100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101302</xdr:rowOff>
    </xdr:from>
    <xdr:to>
      <xdr:col>15</xdr:col>
      <xdr:colOff>101600</xdr:colOff>
      <xdr:row>59</xdr:row>
      <xdr:rowOff>31452</xdr:rowOff>
    </xdr:to>
    <xdr:sp macro="" textlink="">
      <xdr:nvSpPr>
        <xdr:cNvPr id="144" name="楕円 143"/>
        <xdr:cNvSpPr/>
      </xdr:nvSpPr>
      <xdr:spPr>
        <a:xfrm>
          <a:off x="2857500" y="100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22579</xdr:rowOff>
    </xdr:from>
    <xdr:ext cx="534377" cy="259045"/>
    <xdr:sp macro="" textlink="">
      <xdr:nvSpPr>
        <xdr:cNvPr id="145" name="テキスト ボックス 144"/>
        <xdr:cNvSpPr txBox="1"/>
      </xdr:nvSpPr>
      <xdr:spPr>
        <a:xfrm>
          <a:off x="2641111" y="1013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104883</xdr:rowOff>
    </xdr:from>
    <xdr:to>
      <xdr:col>10</xdr:col>
      <xdr:colOff>165100</xdr:colOff>
      <xdr:row>59</xdr:row>
      <xdr:rowOff>35033</xdr:rowOff>
    </xdr:to>
    <xdr:sp macro="" textlink="">
      <xdr:nvSpPr>
        <xdr:cNvPr id="146" name="楕円 145"/>
        <xdr:cNvSpPr/>
      </xdr:nvSpPr>
      <xdr:spPr>
        <a:xfrm>
          <a:off x="1968500" y="100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26160</xdr:rowOff>
    </xdr:from>
    <xdr:ext cx="534377" cy="259045"/>
    <xdr:sp macro="" textlink="">
      <xdr:nvSpPr>
        <xdr:cNvPr id="147" name="テキスト ボックス 146"/>
        <xdr:cNvSpPr txBox="1"/>
      </xdr:nvSpPr>
      <xdr:spPr>
        <a:xfrm>
          <a:off x="1752111" y="101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69641</xdr:rowOff>
    </xdr:from>
    <xdr:to>
      <xdr:col>6</xdr:col>
      <xdr:colOff>38100</xdr:colOff>
      <xdr:row>58</xdr:row>
      <xdr:rowOff>171241</xdr:rowOff>
    </xdr:to>
    <xdr:sp macro="" textlink="">
      <xdr:nvSpPr>
        <xdr:cNvPr id="148" name="楕円 147"/>
        <xdr:cNvSpPr/>
      </xdr:nvSpPr>
      <xdr:spPr>
        <a:xfrm>
          <a:off x="1079500" y="100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162368</xdr:rowOff>
    </xdr:from>
    <xdr:ext cx="534377" cy="259045"/>
    <xdr:sp macro="" textlink="">
      <xdr:nvSpPr>
        <xdr:cNvPr id="149" name="テキスト ボックス 148"/>
        <xdr:cNvSpPr txBox="1"/>
      </xdr:nvSpPr>
      <xdr:spPr>
        <a:xfrm>
          <a:off x="863111" y="101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61649</xdr:rowOff>
    </xdr:from>
    <xdr:to>
      <xdr:col>24</xdr:col>
      <xdr:colOff>63500</xdr:colOff>
      <xdr:row>77</xdr:row>
      <xdr:rowOff>64263</xdr:rowOff>
    </xdr:to>
    <xdr:cxnSp macro="">
      <xdr:nvCxnSpPr>
        <xdr:cNvPr id="180" name="直線コネクタ 179"/>
        <xdr:cNvCxnSpPr/>
      </xdr:nvCxnSpPr>
      <xdr:spPr>
        <a:xfrm flipV="1">
          <a:off x="3797300" y="13263299"/>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57186</xdr:rowOff>
    </xdr:from>
    <xdr:to>
      <xdr:col>19</xdr:col>
      <xdr:colOff>177800</xdr:colOff>
      <xdr:row>77</xdr:row>
      <xdr:rowOff>64263</xdr:rowOff>
    </xdr:to>
    <xdr:cxnSp macro="">
      <xdr:nvCxnSpPr>
        <xdr:cNvPr id="183" name="直線コネクタ 182"/>
        <xdr:cNvCxnSpPr/>
      </xdr:nvCxnSpPr>
      <xdr:spPr>
        <a:xfrm>
          <a:off x="2908300" y="13258836"/>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38354</xdr:rowOff>
    </xdr:from>
    <xdr:to>
      <xdr:col>15</xdr:col>
      <xdr:colOff>50800</xdr:colOff>
      <xdr:row>77</xdr:row>
      <xdr:rowOff>57186</xdr:rowOff>
    </xdr:to>
    <xdr:cxnSp macro="">
      <xdr:nvCxnSpPr>
        <xdr:cNvPr id="186" name="直線コネクタ 185"/>
        <xdr:cNvCxnSpPr/>
      </xdr:nvCxnSpPr>
      <xdr:spPr>
        <a:xfrm>
          <a:off x="2019300" y="13240004"/>
          <a:ext cx="889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38354</xdr:rowOff>
    </xdr:from>
    <xdr:to>
      <xdr:col>10</xdr:col>
      <xdr:colOff>114300</xdr:colOff>
      <xdr:row>77</xdr:row>
      <xdr:rowOff>104431</xdr:rowOff>
    </xdr:to>
    <xdr:cxnSp macro="">
      <xdr:nvCxnSpPr>
        <xdr:cNvPr id="189" name="直線コネクタ 188"/>
        <xdr:cNvCxnSpPr/>
      </xdr:nvCxnSpPr>
      <xdr:spPr>
        <a:xfrm flipV="1">
          <a:off x="1130300" y="13240004"/>
          <a:ext cx="889000" cy="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10849</xdr:rowOff>
    </xdr:from>
    <xdr:to>
      <xdr:col>24</xdr:col>
      <xdr:colOff>114300</xdr:colOff>
      <xdr:row>77</xdr:row>
      <xdr:rowOff>112449</xdr:rowOff>
    </xdr:to>
    <xdr:sp macro="" textlink="">
      <xdr:nvSpPr>
        <xdr:cNvPr id="199" name="楕円 198"/>
        <xdr:cNvSpPr/>
      </xdr:nvSpPr>
      <xdr:spPr>
        <a:xfrm>
          <a:off x="4584700" y="132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33726</xdr:rowOff>
    </xdr:from>
    <xdr:ext cx="469744" cy="259045"/>
    <xdr:sp macro="" textlink="">
      <xdr:nvSpPr>
        <xdr:cNvPr id="200" name="維持補修費該当値テキスト"/>
        <xdr:cNvSpPr txBox="1"/>
      </xdr:nvSpPr>
      <xdr:spPr>
        <a:xfrm>
          <a:off x="4686300" y="1306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13463</xdr:rowOff>
    </xdr:from>
    <xdr:to>
      <xdr:col>20</xdr:col>
      <xdr:colOff>38100</xdr:colOff>
      <xdr:row>77</xdr:row>
      <xdr:rowOff>115063</xdr:rowOff>
    </xdr:to>
    <xdr:sp macro="" textlink="">
      <xdr:nvSpPr>
        <xdr:cNvPr id="201" name="楕円 200"/>
        <xdr:cNvSpPr/>
      </xdr:nvSpPr>
      <xdr:spPr>
        <a:xfrm>
          <a:off x="3746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131590</xdr:rowOff>
    </xdr:from>
    <xdr:ext cx="469744" cy="259045"/>
    <xdr:sp macro="" textlink="">
      <xdr:nvSpPr>
        <xdr:cNvPr id="202" name="テキスト ボックス 201"/>
        <xdr:cNvSpPr txBox="1"/>
      </xdr:nvSpPr>
      <xdr:spPr>
        <a:xfrm>
          <a:off x="3562428" y="1299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6386</xdr:rowOff>
    </xdr:from>
    <xdr:to>
      <xdr:col>15</xdr:col>
      <xdr:colOff>101600</xdr:colOff>
      <xdr:row>77</xdr:row>
      <xdr:rowOff>107986</xdr:rowOff>
    </xdr:to>
    <xdr:sp macro="" textlink="">
      <xdr:nvSpPr>
        <xdr:cNvPr id="203" name="楕円 202"/>
        <xdr:cNvSpPr/>
      </xdr:nvSpPr>
      <xdr:spPr>
        <a:xfrm>
          <a:off x="2857500" y="132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124513</xdr:rowOff>
    </xdr:from>
    <xdr:ext cx="469744" cy="259045"/>
    <xdr:sp macro="" textlink="">
      <xdr:nvSpPr>
        <xdr:cNvPr id="204" name="テキスト ボックス 203"/>
        <xdr:cNvSpPr txBox="1"/>
      </xdr:nvSpPr>
      <xdr:spPr>
        <a:xfrm>
          <a:off x="2673428" y="129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159004</xdr:rowOff>
    </xdr:from>
    <xdr:to>
      <xdr:col>10</xdr:col>
      <xdr:colOff>165100</xdr:colOff>
      <xdr:row>77</xdr:row>
      <xdr:rowOff>89154</xdr:rowOff>
    </xdr:to>
    <xdr:sp macro="" textlink="">
      <xdr:nvSpPr>
        <xdr:cNvPr id="205" name="楕円 204"/>
        <xdr:cNvSpPr/>
      </xdr:nvSpPr>
      <xdr:spPr>
        <a:xfrm>
          <a:off x="1968500" y="131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105681</xdr:rowOff>
    </xdr:from>
    <xdr:ext cx="469744" cy="259045"/>
    <xdr:sp macro="" textlink="">
      <xdr:nvSpPr>
        <xdr:cNvPr id="206" name="テキスト ボックス 205"/>
        <xdr:cNvSpPr txBox="1"/>
      </xdr:nvSpPr>
      <xdr:spPr>
        <a:xfrm>
          <a:off x="1784428" y="129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53631</xdr:rowOff>
    </xdr:from>
    <xdr:to>
      <xdr:col>6</xdr:col>
      <xdr:colOff>38100</xdr:colOff>
      <xdr:row>77</xdr:row>
      <xdr:rowOff>155231</xdr:rowOff>
    </xdr:to>
    <xdr:sp macro="" textlink="">
      <xdr:nvSpPr>
        <xdr:cNvPr id="207" name="楕円 206"/>
        <xdr:cNvSpPr/>
      </xdr:nvSpPr>
      <xdr:spPr>
        <a:xfrm>
          <a:off x="1079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146358</xdr:rowOff>
    </xdr:from>
    <xdr:ext cx="469744" cy="259045"/>
    <xdr:sp macro="" textlink="">
      <xdr:nvSpPr>
        <xdr:cNvPr id="208" name="テキスト ボックス 207"/>
        <xdr:cNvSpPr txBox="1"/>
      </xdr:nvSpPr>
      <xdr:spPr>
        <a:xfrm>
          <a:off x="895428" y="1334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27063</xdr:rowOff>
    </xdr:from>
    <xdr:to>
      <xdr:col>24</xdr:col>
      <xdr:colOff>63500</xdr:colOff>
      <xdr:row>95</xdr:row>
      <xdr:rowOff>112268</xdr:rowOff>
    </xdr:to>
    <xdr:cxnSp macro="">
      <xdr:nvCxnSpPr>
        <xdr:cNvPr id="238" name="直線コネクタ 237"/>
        <xdr:cNvCxnSpPr/>
      </xdr:nvCxnSpPr>
      <xdr:spPr>
        <a:xfrm flipV="1">
          <a:off x="3797300" y="16314813"/>
          <a:ext cx="838200" cy="8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112268</xdr:rowOff>
    </xdr:from>
    <xdr:to>
      <xdr:col>19</xdr:col>
      <xdr:colOff>177800</xdr:colOff>
      <xdr:row>95</xdr:row>
      <xdr:rowOff>147002</xdr:rowOff>
    </xdr:to>
    <xdr:cxnSp macro="">
      <xdr:nvCxnSpPr>
        <xdr:cNvPr id="241" name="直線コネクタ 240"/>
        <xdr:cNvCxnSpPr/>
      </xdr:nvCxnSpPr>
      <xdr:spPr>
        <a:xfrm flipV="1">
          <a:off x="2908300" y="16400018"/>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134595</xdr:rowOff>
    </xdr:from>
    <xdr:to>
      <xdr:col>15</xdr:col>
      <xdr:colOff>50800</xdr:colOff>
      <xdr:row>95</xdr:row>
      <xdr:rowOff>147002</xdr:rowOff>
    </xdr:to>
    <xdr:cxnSp macro="">
      <xdr:nvCxnSpPr>
        <xdr:cNvPr id="244" name="直線コネクタ 243"/>
        <xdr:cNvCxnSpPr/>
      </xdr:nvCxnSpPr>
      <xdr:spPr>
        <a:xfrm>
          <a:off x="2019300" y="16422345"/>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134595</xdr:rowOff>
    </xdr:from>
    <xdr:to>
      <xdr:col>10</xdr:col>
      <xdr:colOff>114300</xdr:colOff>
      <xdr:row>96</xdr:row>
      <xdr:rowOff>70943</xdr:rowOff>
    </xdr:to>
    <xdr:cxnSp macro="">
      <xdr:nvCxnSpPr>
        <xdr:cNvPr id="247" name="直線コネクタ 246"/>
        <xdr:cNvCxnSpPr/>
      </xdr:nvCxnSpPr>
      <xdr:spPr>
        <a:xfrm flipV="1">
          <a:off x="1130300" y="16422345"/>
          <a:ext cx="8890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82439</xdr:rowOff>
    </xdr:from>
    <xdr:ext cx="599010" cy="259045"/>
    <xdr:sp macro="" textlink="">
      <xdr:nvSpPr>
        <xdr:cNvPr id="251" name="テキスト ボックス 250"/>
        <xdr:cNvSpPr txBox="1"/>
      </xdr:nvSpPr>
      <xdr:spPr>
        <a:xfrm>
          <a:off x="830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147713</xdr:rowOff>
    </xdr:from>
    <xdr:to>
      <xdr:col>24</xdr:col>
      <xdr:colOff>114300</xdr:colOff>
      <xdr:row>95</xdr:row>
      <xdr:rowOff>77863</xdr:rowOff>
    </xdr:to>
    <xdr:sp macro="" textlink="">
      <xdr:nvSpPr>
        <xdr:cNvPr id="257" name="楕円 256"/>
        <xdr:cNvSpPr/>
      </xdr:nvSpPr>
      <xdr:spPr>
        <a:xfrm>
          <a:off x="4584700" y="16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170590</xdr:rowOff>
    </xdr:from>
    <xdr:ext cx="599010" cy="259045"/>
    <xdr:sp macro="" textlink="">
      <xdr:nvSpPr>
        <xdr:cNvPr id="258" name="扶助費該当値テキスト"/>
        <xdr:cNvSpPr txBox="1"/>
      </xdr:nvSpPr>
      <xdr:spPr>
        <a:xfrm>
          <a:off x="4686300" y="1611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61468</xdr:rowOff>
    </xdr:from>
    <xdr:to>
      <xdr:col>20</xdr:col>
      <xdr:colOff>38100</xdr:colOff>
      <xdr:row>95</xdr:row>
      <xdr:rowOff>163068</xdr:rowOff>
    </xdr:to>
    <xdr:sp macro="" textlink="">
      <xdr:nvSpPr>
        <xdr:cNvPr id="259" name="楕円 258"/>
        <xdr:cNvSpPr/>
      </xdr:nvSpPr>
      <xdr:spPr>
        <a:xfrm>
          <a:off x="37465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8145</xdr:rowOff>
    </xdr:from>
    <xdr:ext cx="599010" cy="259045"/>
    <xdr:sp macro="" textlink="">
      <xdr:nvSpPr>
        <xdr:cNvPr id="260" name="テキスト ボックス 259"/>
        <xdr:cNvSpPr txBox="1"/>
      </xdr:nvSpPr>
      <xdr:spPr>
        <a:xfrm>
          <a:off x="3497795" y="161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96202</xdr:rowOff>
    </xdr:from>
    <xdr:to>
      <xdr:col>15</xdr:col>
      <xdr:colOff>101600</xdr:colOff>
      <xdr:row>96</xdr:row>
      <xdr:rowOff>26352</xdr:rowOff>
    </xdr:to>
    <xdr:sp macro="" textlink="">
      <xdr:nvSpPr>
        <xdr:cNvPr id="261" name="楕円 260"/>
        <xdr:cNvSpPr/>
      </xdr:nvSpPr>
      <xdr:spPr>
        <a:xfrm>
          <a:off x="2857500" y="163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42879</xdr:rowOff>
    </xdr:from>
    <xdr:ext cx="599010" cy="259045"/>
    <xdr:sp macro="" textlink="">
      <xdr:nvSpPr>
        <xdr:cNvPr id="262" name="テキスト ボックス 261"/>
        <xdr:cNvSpPr txBox="1"/>
      </xdr:nvSpPr>
      <xdr:spPr>
        <a:xfrm>
          <a:off x="2608795" y="161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83795</xdr:rowOff>
    </xdr:from>
    <xdr:to>
      <xdr:col>10</xdr:col>
      <xdr:colOff>165100</xdr:colOff>
      <xdr:row>96</xdr:row>
      <xdr:rowOff>13945</xdr:rowOff>
    </xdr:to>
    <xdr:sp macro="" textlink="">
      <xdr:nvSpPr>
        <xdr:cNvPr id="263" name="楕円 262"/>
        <xdr:cNvSpPr/>
      </xdr:nvSpPr>
      <xdr:spPr>
        <a:xfrm>
          <a:off x="1968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30472</xdr:rowOff>
    </xdr:from>
    <xdr:ext cx="599010" cy="259045"/>
    <xdr:sp macro="" textlink="">
      <xdr:nvSpPr>
        <xdr:cNvPr id="264" name="テキスト ボックス 263"/>
        <xdr:cNvSpPr txBox="1"/>
      </xdr:nvSpPr>
      <xdr:spPr>
        <a:xfrm>
          <a:off x="1719795" y="1614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20143</xdr:rowOff>
    </xdr:from>
    <xdr:to>
      <xdr:col>6</xdr:col>
      <xdr:colOff>38100</xdr:colOff>
      <xdr:row>96</xdr:row>
      <xdr:rowOff>121743</xdr:rowOff>
    </xdr:to>
    <xdr:sp macro="" textlink="">
      <xdr:nvSpPr>
        <xdr:cNvPr id="265" name="楕円 264"/>
        <xdr:cNvSpPr/>
      </xdr:nvSpPr>
      <xdr:spPr>
        <a:xfrm>
          <a:off x="1079500" y="164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112870</xdr:rowOff>
    </xdr:from>
    <xdr:ext cx="534377" cy="259045"/>
    <xdr:sp macro="" textlink="">
      <xdr:nvSpPr>
        <xdr:cNvPr id="266" name="テキスト ボックス 265"/>
        <xdr:cNvSpPr txBox="1"/>
      </xdr:nvSpPr>
      <xdr:spPr>
        <a:xfrm>
          <a:off x="863111" y="165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68669</xdr:rowOff>
    </xdr:from>
    <xdr:to>
      <xdr:col>55</xdr:col>
      <xdr:colOff>0</xdr:colOff>
      <xdr:row>37</xdr:row>
      <xdr:rowOff>86857</xdr:rowOff>
    </xdr:to>
    <xdr:cxnSp macro="">
      <xdr:nvCxnSpPr>
        <xdr:cNvPr id="293" name="直線コネクタ 292"/>
        <xdr:cNvCxnSpPr/>
      </xdr:nvCxnSpPr>
      <xdr:spPr>
        <a:xfrm>
          <a:off x="9639300" y="6412319"/>
          <a:ext cx="8382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68669</xdr:rowOff>
    </xdr:from>
    <xdr:to>
      <xdr:col>50</xdr:col>
      <xdr:colOff>114300</xdr:colOff>
      <xdr:row>37</xdr:row>
      <xdr:rowOff>139471</xdr:rowOff>
    </xdr:to>
    <xdr:cxnSp macro="">
      <xdr:nvCxnSpPr>
        <xdr:cNvPr id="296" name="直線コネクタ 295"/>
        <xdr:cNvCxnSpPr/>
      </xdr:nvCxnSpPr>
      <xdr:spPr>
        <a:xfrm flipV="1">
          <a:off x="8750300" y="6412319"/>
          <a:ext cx="8890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139471</xdr:rowOff>
    </xdr:from>
    <xdr:to>
      <xdr:col>45</xdr:col>
      <xdr:colOff>177800</xdr:colOff>
      <xdr:row>37</xdr:row>
      <xdr:rowOff>140765</xdr:rowOff>
    </xdr:to>
    <xdr:cxnSp macro="">
      <xdr:nvCxnSpPr>
        <xdr:cNvPr id="299" name="直線コネクタ 298"/>
        <xdr:cNvCxnSpPr/>
      </xdr:nvCxnSpPr>
      <xdr:spPr>
        <a:xfrm flipV="1">
          <a:off x="7861300" y="6483121"/>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140240</xdr:rowOff>
    </xdr:from>
    <xdr:to>
      <xdr:col>41</xdr:col>
      <xdr:colOff>50800</xdr:colOff>
      <xdr:row>37</xdr:row>
      <xdr:rowOff>140765</xdr:rowOff>
    </xdr:to>
    <xdr:cxnSp macro="">
      <xdr:nvCxnSpPr>
        <xdr:cNvPr id="302" name="直線コネクタ 301"/>
        <xdr:cNvCxnSpPr/>
      </xdr:nvCxnSpPr>
      <xdr:spPr>
        <a:xfrm>
          <a:off x="6972300" y="6483890"/>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18624</xdr:rowOff>
    </xdr:from>
    <xdr:ext cx="534377" cy="259045"/>
    <xdr:sp macro="" textlink="">
      <xdr:nvSpPr>
        <xdr:cNvPr id="306" name="テキスト ボックス 305"/>
        <xdr:cNvSpPr txBox="1"/>
      </xdr:nvSpPr>
      <xdr:spPr>
        <a:xfrm>
          <a:off x="6705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36057</xdr:rowOff>
    </xdr:from>
    <xdr:to>
      <xdr:col>55</xdr:col>
      <xdr:colOff>50800</xdr:colOff>
      <xdr:row>37</xdr:row>
      <xdr:rowOff>137657</xdr:rowOff>
    </xdr:to>
    <xdr:sp macro="" textlink="">
      <xdr:nvSpPr>
        <xdr:cNvPr id="312" name="楕円 311"/>
        <xdr:cNvSpPr/>
      </xdr:nvSpPr>
      <xdr:spPr>
        <a:xfrm>
          <a:off x="10426700" y="63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58934</xdr:rowOff>
    </xdr:from>
    <xdr:ext cx="534377" cy="259045"/>
    <xdr:sp macro="" textlink="">
      <xdr:nvSpPr>
        <xdr:cNvPr id="313" name="補助費等該当値テキスト"/>
        <xdr:cNvSpPr txBox="1"/>
      </xdr:nvSpPr>
      <xdr:spPr>
        <a:xfrm>
          <a:off x="10528300" y="623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17869</xdr:rowOff>
    </xdr:from>
    <xdr:to>
      <xdr:col>50</xdr:col>
      <xdr:colOff>165100</xdr:colOff>
      <xdr:row>37</xdr:row>
      <xdr:rowOff>119469</xdr:rowOff>
    </xdr:to>
    <xdr:sp macro="" textlink="">
      <xdr:nvSpPr>
        <xdr:cNvPr id="314" name="楕円 313"/>
        <xdr:cNvSpPr/>
      </xdr:nvSpPr>
      <xdr:spPr>
        <a:xfrm>
          <a:off x="9588500" y="63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135996</xdr:rowOff>
    </xdr:from>
    <xdr:ext cx="534377" cy="259045"/>
    <xdr:sp macro="" textlink="">
      <xdr:nvSpPr>
        <xdr:cNvPr id="315" name="テキスト ボックス 314"/>
        <xdr:cNvSpPr txBox="1"/>
      </xdr:nvSpPr>
      <xdr:spPr>
        <a:xfrm>
          <a:off x="9372111" y="61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88671</xdr:rowOff>
    </xdr:from>
    <xdr:to>
      <xdr:col>46</xdr:col>
      <xdr:colOff>38100</xdr:colOff>
      <xdr:row>38</xdr:row>
      <xdr:rowOff>18821</xdr:rowOff>
    </xdr:to>
    <xdr:sp macro="" textlink="">
      <xdr:nvSpPr>
        <xdr:cNvPr id="316" name="楕円 315"/>
        <xdr:cNvSpPr/>
      </xdr:nvSpPr>
      <xdr:spPr>
        <a:xfrm>
          <a:off x="8699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35348</xdr:rowOff>
    </xdr:from>
    <xdr:ext cx="534377" cy="259045"/>
    <xdr:sp macro="" textlink="">
      <xdr:nvSpPr>
        <xdr:cNvPr id="317" name="テキスト ボックス 316"/>
        <xdr:cNvSpPr txBox="1"/>
      </xdr:nvSpPr>
      <xdr:spPr>
        <a:xfrm>
          <a:off x="8483111" y="62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89965</xdr:rowOff>
    </xdr:from>
    <xdr:to>
      <xdr:col>41</xdr:col>
      <xdr:colOff>101600</xdr:colOff>
      <xdr:row>38</xdr:row>
      <xdr:rowOff>20115</xdr:rowOff>
    </xdr:to>
    <xdr:sp macro="" textlink="">
      <xdr:nvSpPr>
        <xdr:cNvPr id="318" name="楕円 317"/>
        <xdr:cNvSpPr/>
      </xdr:nvSpPr>
      <xdr:spPr>
        <a:xfrm>
          <a:off x="7810500" y="64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36642</xdr:rowOff>
    </xdr:from>
    <xdr:ext cx="534377" cy="259045"/>
    <xdr:sp macro="" textlink="">
      <xdr:nvSpPr>
        <xdr:cNvPr id="319" name="テキスト ボックス 318"/>
        <xdr:cNvSpPr txBox="1"/>
      </xdr:nvSpPr>
      <xdr:spPr>
        <a:xfrm>
          <a:off x="7594111" y="62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89440</xdr:rowOff>
    </xdr:from>
    <xdr:to>
      <xdr:col>36</xdr:col>
      <xdr:colOff>165100</xdr:colOff>
      <xdr:row>38</xdr:row>
      <xdr:rowOff>19590</xdr:rowOff>
    </xdr:to>
    <xdr:sp macro="" textlink="">
      <xdr:nvSpPr>
        <xdr:cNvPr id="320" name="楕円 319"/>
        <xdr:cNvSpPr/>
      </xdr:nvSpPr>
      <xdr:spPr>
        <a:xfrm>
          <a:off x="6921500" y="64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10717</xdr:rowOff>
    </xdr:from>
    <xdr:ext cx="534377" cy="259045"/>
    <xdr:sp macro="" textlink="">
      <xdr:nvSpPr>
        <xdr:cNvPr id="321" name="テキスト ボックス 320"/>
        <xdr:cNvSpPr txBox="1"/>
      </xdr:nvSpPr>
      <xdr:spPr>
        <a:xfrm>
          <a:off x="6705111" y="65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29961</xdr:rowOff>
    </xdr:from>
    <xdr:to>
      <xdr:col>55</xdr:col>
      <xdr:colOff>0</xdr:colOff>
      <xdr:row>56</xdr:row>
      <xdr:rowOff>96756</xdr:rowOff>
    </xdr:to>
    <xdr:cxnSp macro="">
      <xdr:nvCxnSpPr>
        <xdr:cNvPr id="352" name="直線コネクタ 351"/>
        <xdr:cNvCxnSpPr/>
      </xdr:nvCxnSpPr>
      <xdr:spPr>
        <a:xfrm flipV="1">
          <a:off x="9639300" y="9631161"/>
          <a:ext cx="838200" cy="6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96756</xdr:rowOff>
    </xdr:from>
    <xdr:to>
      <xdr:col>50</xdr:col>
      <xdr:colOff>114300</xdr:colOff>
      <xdr:row>57</xdr:row>
      <xdr:rowOff>3454</xdr:rowOff>
    </xdr:to>
    <xdr:cxnSp macro="">
      <xdr:nvCxnSpPr>
        <xdr:cNvPr id="355" name="直線コネクタ 354"/>
        <xdr:cNvCxnSpPr/>
      </xdr:nvCxnSpPr>
      <xdr:spPr>
        <a:xfrm flipV="1">
          <a:off x="8750300" y="9697956"/>
          <a:ext cx="889000" cy="7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3454</xdr:rowOff>
    </xdr:from>
    <xdr:to>
      <xdr:col>45</xdr:col>
      <xdr:colOff>177800</xdr:colOff>
      <xdr:row>57</xdr:row>
      <xdr:rowOff>143652</xdr:rowOff>
    </xdr:to>
    <xdr:cxnSp macro="">
      <xdr:nvCxnSpPr>
        <xdr:cNvPr id="358" name="直線コネクタ 357"/>
        <xdr:cNvCxnSpPr/>
      </xdr:nvCxnSpPr>
      <xdr:spPr>
        <a:xfrm flipV="1">
          <a:off x="7861300" y="9776104"/>
          <a:ext cx="889000" cy="14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17486</xdr:rowOff>
    </xdr:from>
    <xdr:to>
      <xdr:col>41</xdr:col>
      <xdr:colOff>50800</xdr:colOff>
      <xdr:row>57</xdr:row>
      <xdr:rowOff>143652</xdr:rowOff>
    </xdr:to>
    <xdr:cxnSp macro="">
      <xdr:nvCxnSpPr>
        <xdr:cNvPr id="361" name="直線コネクタ 360"/>
        <xdr:cNvCxnSpPr/>
      </xdr:nvCxnSpPr>
      <xdr:spPr>
        <a:xfrm>
          <a:off x="6972300" y="9790136"/>
          <a:ext cx="889000" cy="1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48629</xdr:rowOff>
    </xdr:from>
    <xdr:ext cx="534377" cy="259045"/>
    <xdr:sp macro="" textlink="">
      <xdr:nvSpPr>
        <xdr:cNvPr id="365" name="テキスト ボックス 364"/>
        <xdr:cNvSpPr txBox="1"/>
      </xdr:nvSpPr>
      <xdr:spPr>
        <a:xfrm>
          <a:off x="6705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150611</xdr:rowOff>
    </xdr:from>
    <xdr:to>
      <xdr:col>55</xdr:col>
      <xdr:colOff>50800</xdr:colOff>
      <xdr:row>56</xdr:row>
      <xdr:rowOff>80761</xdr:rowOff>
    </xdr:to>
    <xdr:sp macro="" textlink="">
      <xdr:nvSpPr>
        <xdr:cNvPr id="371" name="楕円 370"/>
        <xdr:cNvSpPr/>
      </xdr:nvSpPr>
      <xdr:spPr>
        <a:xfrm>
          <a:off x="10426700" y="958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2038</xdr:rowOff>
    </xdr:from>
    <xdr:ext cx="534377" cy="259045"/>
    <xdr:sp macro="" textlink="">
      <xdr:nvSpPr>
        <xdr:cNvPr id="372" name="普通建設事業費該当値テキスト"/>
        <xdr:cNvSpPr txBox="1"/>
      </xdr:nvSpPr>
      <xdr:spPr>
        <a:xfrm>
          <a:off x="10528300" y="94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45956</xdr:rowOff>
    </xdr:from>
    <xdr:to>
      <xdr:col>50</xdr:col>
      <xdr:colOff>165100</xdr:colOff>
      <xdr:row>56</xdr:row>
      <xdr:rowOff>147556</xdr:rowOff>
    </xdr:to>
    <xdr:sp macro="" textlink="">
      <xdr:nvSpPr>
        <xdr:cNvPr id="373" name="楕円 372"/>
        <xdr:cNvSpPr/>
      </xdr:nvSpPr>
      <xdr:spPr>
        <a:xfrm>
          <a:off x="9588500" y="96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164083</xdr:rowOff>
    </xdr:from>
    <xdr:ext cx="534377" cy="259045"/>
    <xdr:sp macro="" textlink="">
      <xdr:nvSpPr>
        <xdr:cNvPr id="374" name="テキスト ボックス 373"/>
        <xdr:cNvSpPr txBox="1"/>
      </xdr:nvSpPr>
      <xdr:spPr>
        <a:xfrm>
          <a:off x="9372111" y="94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124104</xdr:rowOff>
    </xdr:from>
    <xdr:to>
      <xdr:col>46</xdr:col>
      <xdr:colOff>38100</xdr:colOff>
      <xdr:row>57</xdr:row>
      <xdr:rowOff>54254</xdr:rowOff>
    </xdr:to>
    <xdr:sp macro="" textlink="">
      <xdr:nvSpPr>
        <xdr:cNvPr id="375" name="楕円 374"/>
        <xdr:cNvSpPr/>
      </xdr:nvSpPr>
      <xdr:spPr>
        <a:xfrm>
          <a:off x="86995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45381</xdr:rowOff>
    </xdr:from>
    <xdr:ext cx="534377" cy="259045"/>
    <xdr:sp macro="" textlink="">
      <xdr:nvSpPr>
        <xdr:cNvPr id="376" name="テキスト ボックス 375"/>
        <xdr:cNvSpPr txBox="1"/>
      </xdr:nvSpPr>
      <xdr:spPr>
        <a:xfrm>
          <a:off x="8483111" y="98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92852</xdr:rowOff>
    </xdr:from>
    <xdr:to>
      <xdr:col>41</xdr:col>
      <xdr:colOff>101600</xdr:colOff>
      <xdr:row>58</xdr:row>
      <xdr:rowOff>23002</xdr:rowOff>
    </xdr:to>
    <xdr:sp macro="" textlink="">
      <xdr:nvSpPr>
        <xdr:cNvPr id="377" name="楕円 376"/>
        <xdr:cNvSpPr/>
      </xdr:nvSpPr>
      <xdr:spPr>
        <a:xfrm>
          <a:off x="7810500" y="98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14129</xdr:rowOff>
    </xdr:from>
    <xdr:ext cx="534377" cy="259045"/>
    <xdr:sp macro="" textlink="">
      <xdr:nvSpPr>
        <xdr:cNvPr id="378" name="テキスト ボックス 377"/>
        <xdr:cNvSpPr txBox="1"/>
      </xdr:nvSpPr>
      <xdr:spPr>
        <a:xfrm>
          <a:off x="7594111" y="99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138136</xdr:rowOff>
    </xdr:from>
    <xdr:to>
      <xdr:col>36</xdr:col>
      <xdr:colOff>165100</xdr:colOff>
      <xdr:row>57</xdr:row>
      <xdr:rowOff>68286</xdr:rowOff>
    </xdr:to>
    <xdr:sp macro="" textlink="">
      <xdr:nvSpPr>
        <xdr:cNvPr id="379" name="楕円 378"/>
        <xdr:cNvSpPr/>
      </xdr:nvSpPr>
      <xdr:spPr>
        <a:xfrm>
          <a:off x="6921500" y="9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59413</xdr:rowOff>
    </xdr:from>
    <xdr:ext cx="534377" cy="259045"/>
    <xdr:sp macro="" textlink="">
      <xdr:nvSpPr>
        <xdr:cNvPr id="380" name="テキスト ボックス 379"/>
        <xdr:cNvSpPr txBox="1"/>
      </xdr:nvSpPr>
      <xdr:spPr>
        <a:xfrm>
          <a:off x="6705111" y="9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50585</xdr:rowOff>
    </xdr:from>
    <xdr:to>
      <xdr:col>55</xdr:col>
      <xdr:colOff>0</xdr:colOff>
      <xdr:row>78</xdr:row>
      <xdr:rowOff>32334</xdr:rowOff>
    </xdr:to>
    <xdr:cxnSp macro="">
      <xdr:nvCxnSpPr>
        <xdr:cNvPr id="409" name="直線コネクタ 408"/>
        <xdr:cNvCxnSpPr/>
      </xdr:nvCxnSpPr>
      <xdr:spPr>
        <a:xfrm flipV="1">
          <a:off x="9639300" y="13080785"/>
          <a:ext cx="838200" cy="3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32334</xdr:rowOff>
    </xdr:from>
    <xdr:to>
      <xdr:col>50</xdr:col>
      <xdr:colOff>114300</xdr:colOff>
      <xdr:row>78</xdr:row>
      <xdr:rowOff>86513</xdr:rowOff>
    </xdr:to>
    <xdr:cxnSp macro="">
      <xdr:nvCxnSpPr>
        <xdr:cNvPr id="412" name="直線コネクタ 411"/>
        <xdr:cNvCxnSpPr/>
      </xdr:nvCxnSpPr>
      <xdr:spPr>
        <a:xfrm flipV="1">
          <a:off x="8750300" y="13405434"/>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76454</xdr:rowOff>
    </xdr:from>
    <xdr:to>
      <xdr:col>45</xdr:col>
      <xdr:colOff>177800</xdr:colOff>
      <xdr:row>78</xdr:row>
      <xdr:rowOff>86513</xdr:rowOff>
    </xdr:to>
    <xdr:cxnSp macro="">
      <xdr:nvCxnSpPr>
        <xdr:cNvPr id="415" name="直線コネクタ 414"/>
        <xdr:cNvCxnSpPr/>
      </xdr:nvCxnSpPr>
      <xdr:spPr>
        <a:xfrm>
          <a:off x="7861300" y="1344955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71673</xdr:rowOff>
    </xdr:from>
    <xdr:to>
      <xdr:col>41</xdr:col>
      <xdr:colOff>50800</xdr:colOff>
      <xdr:row>78</xdr:row>
      <xdr:rowOff>76454</xdr:rowOff>
    </xdr:to>
    <xdr:cxnSp macro="">
      <xdr:nvCxnSpPr>
        <xdr:cNvPr id="418" name="直線コネクタ 417"/>
        <xdr:cNvCxnSpPr/>
      </xdr:nvCxnSpPr>
      <xdr:spPr>
        <a:xfrm>
          <a:off x="6972300" y="13273323"/>
          <a:ext cx="889000" cy="17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26814</xdr:rowOff>
    </xdr:from>
    <xdr:ext cx="534377" cy="259045"/>
    <xdr:sp macro="" textlink="">
      <xdr:nvSpPr>
        <xdr:cNvPr id="422" name="テキスト ボックス 421"/>
        <xdr:cNvSpPr txBox="1"/>
      </xdr:nvSpPr>
      <xdr:spPr>
        <a:xfrm>
          <a:off x="6705111" y="128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171235</xdr:rowOff>
    </xdr:from>
    <xdr:to>
      <xdr:col>55</xdr:col>
      <xdr:colOff>50800</xdr:colOff>
      <xdr:row>76</xdr:row>
      <xdr:rowOff>101385</xdr:rowOff>
    </xdr:to>
    <xdr:sp macro="" textlink="">
      <xdr:nvSpPr>
        <xdr:cNvPr id="428" name="楕円 427"/>
        <xdr:cNvSpPr/>
      </xdr:nvSpPr>
      <xdr:spPr>
        <a:xfrm>
          <a:off x="10426700" y="13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22661</xdr:rowOff>
    </xdr:from>
    <xdr:ext cx="534377" cy="259045"/>
    <xdr:sp macro="" textlink="">
      <xdr:nvSpPr>
        <xdr:cNvPr id="429" name="普通建設事業費 （ うち新規整備　）該当値テキスト"/>
        <xdr:cNvSpPr txBox="1"/>
      </xdr:nvSpPr>
      <xdr:spPr>
        <a:xfrm>
          <a:off x="10528300" y="128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152984</xdr:rowOff>
    </xdr:from>
    <xdr:to>
      <xdr:col>50</xdr:col>
      <xdr:colOff>165100</xdr:colOff>
      <xdr:row>78</xdr:row>
      <xdr:rowOff>83134</xdr:rowOff>
    </xdr:to>
    <xdr:sp macro="" textlink="">
      <xdr:nvSpPr>
        <xdr:cNvPr id="430" name="楕円 429"/>
        <xdr:cNvSpPr/>
      </xdr:nvSpPr>
      <xdr:spPr>
        <a:xfrm>
          <a:off x="9588500" y="133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74261</xdr:rowOff>
    </xdr:from>
    <xdr:ext cx="469744" cy="259045"/>
    <xdr:sp macro="" textlink="">
      <xdr:nvSpPr>
        <xdr:cNvPr id="431" name="テキスト ボックス 430"/>
        <xdr:cNvSpPr txBox="1"/>
      </xdr:nvSpPr>
      <xdr:spPr>
        <a:xfrm>
          <a:off x="9404428" y="134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35713</xdr:rowOff>
    </xdr:from>
    <xdr:to>
      <xdr:col>46</xdr:col>
      <xdr:colOff>38100</xdr:colOff>
      <xdr:row>78</xdr:row>
      <xdr:rowOff>137313</xdr:rowOff>
    </xdr:to>
    <xdr:sp macro="" textlink="">
      <xdr:nvSpPr>
        <xdr:cNvPr id="432" name="楕円 431"/>
        <xdr:cNvSpPr/>
      </xdr:nvSpPr>
      <xdr:spPr>
        <a:xfrm>
          <a:off x="8699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128440</xdr:rowOff>
    </xdr:from>
    <xdr:ext cx="469744" cy="259045"/>
    <xdr:sp macro="" textlink="">
      <xdr:nvSpPr>
        <xdr:cNvPr id="433" name="テキスト ボックス 432"/>
        <xdr:cNvSpPr txBox="1"/>
      </xdr:nvSpPr>
      <xdr:spPr>
        <a:xfrm>
          <a:off x="8515428" y="135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25654</xdr:rowOff>
    </xdr:from>
    <xdr:to>
      <xdr:col>41</xdr:col>
      <xdr:colOff>101600</xdr:colOff>
      <xdr:row>78</xdr:row>
      <xdr:rowOff>127254</xdr:rowOff>
    </xdr:to>
    <xdr:sp macro="" textlink="">
      <xdr:nvSpPr>
        <xdr:cNvPr id="434" name="楕円 433"/>
        <xdr:cNvSpPr/>
      </xdr:nvSpPr>
      <xdr:spPr>
        <a:xfrm>
          <a:off x="78105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118381</xdr:rowOff>
    </xdr:from>
    <xdr:ext cx="469744" cy="259045"/>
    <xdr:sp macro="" textlink="">
      <xdr:nvSpPr>
        <xdr:cNvPr id="435" name="テキスト ボックス 434"/>
        <xdr:cNvSpPr txBox="1"/>
      </xdr:nvSpPr>
      <xdr:spPr>
        <a:xfrm>
          <a:off x="7626428" y="134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20873</xdr:rowOff>
    </xdr:from>
    <xdr:to>
      <xdr:col>36</xdr:col>
      <xdr:colOff>165100</xdr:colOff>
      <xdr:row>77</xdr:row>
      <xdr:rowOff>122473</xdr:rowOff>
    </xdr:to>
    <xdr:sp macro="" textlink="">
      <xdr:nvSpPr>
        <xdr:cNvPr id="436" name="楕円 435"/>
        <xdr:cNvSpPr/>
      </xdr:nvSpPr>
      <xdr:spPr>
        <a:xfrm>
          <a:off x="6921500" y="132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113600</xdr:rowOff>
    </xdr:from>
    <xdr:ext cx="534377" cy="259045"/>
    <xdr:sp macro="" textlink="">
      <xdr:nvSpPr>
        <xdr:cNvPr id="437" name="テキスト ボックス 436"/>
        <xdr:cNvSpPr txBox="1"/>
      </xdr:nvSpPr>
      <xdr:spPr>
        <a:xfrm>
          <a:off x="6705111" y="133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27229</xdr:rowOff>
    </xdr:from>
    <xdr:to>
      <xdr:col>55</xdr:col>
      <xdr:colOff>0</xdr:colOff>
      <xdr:row>95</xdr:row>
      <xdr:rowOff>22853</xdr:rowOff>
    </xdr:to>
    <xdr:cxnSp macro="">
      <xdr:nvCxnSpPr>
        <xdr:cNvPr id="468" name="直線コネクタ 467"/>
        <xdr:cNvCxnSpPr/>
      </xdr:nvCxnSpPr>
      <xdr:spPr>
        <a:xfrm>
          <a:off x="9639300" y="15972079"/>
          <a:ext cx="838200" cy="3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27229</xdr:rowOff>
    </xdr:from>
    <xdr:to>
      <xdr:col>50</xdr:col>
      <xdr:colOff>114300</xdr:colOff>
      <xdr:row>94</xdr:row>
      <xdr:rowOff>164454</xdr:rowOff>
    </xdr:to>
    <xdr:cxnSp macro="">
      <xdr:nvCxnSpPr>
        <xdr:cNvPr id="471" name="直線コネクタ 470"/>
        <xdr:cNvCxnSpPr/>
      </xdr:nvCxnSpPr>
      <xdr:spPr>
        <a:xfrm flipV="1">
          <a:off x="8750300" y="15972079"/>
          <a:ext cx="889000" cy="30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164454</xdr:rowOff>
    </xdr:from>
    <xdr:to>
      <xdr:col>45</xdr:col>
      <xdr:colOff>177800</xdr:colOff>
      <xdr:row>96</xdr:row>
      <xdr:rowOff>72034</xdr:rowOff>
    </xdr:to>
    <xdr:cxnSp macro="">
      <xdr:nvCxnSpPr>
        <xdr:cNvPr id="474" name="直線コネクタ 473"/>
        <xdr:cNvCxnSpPr/>
      </xdr:nvCxnSpPr>
      <xdr:spPr>
        <a:xfrm flipV="1">
          <a:off x="7861300" y="16280754"/>
          <a:ext cx="889000" cy="2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166478</xdr:rowOff>
    </xdr:from>
    <xdr:to>
      <xdr:col>41</xdr:col>
      <xdr:colOff>50800</xdr:colOff>
      <xdr:row>96</xdr:row>
      <xdr:rowOff>72034</xdr:rowOff>
    </xdr:to>
    <xdr:cxnSp macro="">
      <xdr:nvCxnSpPr>
        <xdr:cNvPr id="477" name="直線コネクタ 476"/>
        <xdr:cNvCxnSpPr/>
      </xdr:nvCxnSpPr>
      <xdr:spPr>
        <a:xfrm>
          <a:off x="6972300" y="16454228"/>
          <a:ext cx="889000" cy="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118820</xdr:rowOff>
    </xdr:from>
    <xdr:ext cx="534377" cy="259045"/>
    <xdr:sp macro="" textlink="">
      <xdr:nvSpPr>
        <xdr:cNvPr id="481" name="テキスト ボックス 480"/>
        <xdr:cNvSpPr txBox="1"/>
      </xdr:nvSpPr>
      <xdr:spPr>
        <a:xfrm>
          <a:off x="6705111"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143503</xdr:rowOff>
    </xdr:from>
    <xdr:to>
      <xdr:col>55</xdr:col>
      <xdr:colOff>50800</xdr:colOff>
      <xdr:row>95</xdr:row>
      <xdr:rowOff>73653</xdr:rowOff>
    </xdr:to>
    <xdr:sp macro="" textlink="">
      <xdr:nvSpPr>
        <xdr:cNvPr id="487" name="楕円 486"/>
        <xdr:cNvSpPr/>
      </xdr:nvSpPr>
      <xdr:spPr>
        <a:xfrm>
          <a:off x="10426700" y="16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166380</xdr:rowOff>
    </xdr:from>
    <xdr:ext cx="534377" cy="259045"/>
    <xdr:sp macro="" textlink="">
      <xdr:nvSpPr>
        <xdr:cNvPr id="488" name="普通建設事業費 （ うち更新整備　）該当値テキスト"/>
        <xdr:cNvSpPr txBox="1"/>
      </xdr:nvSpPr>
      <xdr:spPr>
        <a:xfrm>
          <a:off x="10528300" y="161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147879</xdr:rowOff>
    </xdr:from>
    <xdr:to>
      <xdr:col>50</xdr:col>
      <xdr:colOff>165100</xdr:colOff>
      <xdr:row>93</xdr:row>
      <xdr:rowOff>78029</xdr:rowOff>
    </xdr:to>
    <xdr:sp macro="" textlink="">
      <xdr:nvSpPr>
        <xdr:cNvPr id="489" name="楕円 488"/>
        <xdr:cNvSpPr/>
      </xdr:nvSpPr>
      <xdr:spPr>
        <a:xfrm>
          <a:off x="9588500" y="159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94556</xdr:rowOff>
    </xdr:from>
    <xdr:ext cx="534377" cy="259045"/>
    <xdr:sp macro="" textlink="">
      <xdr:nvSpPr>
        <xdr:cNvPr id="490" name="テキスト ボックス 489"/>
        <xdr:cNvSpPr txBox="1"/>
      </xdr:nvSpPr>
      <xdr:spPr>
        <a:xfrm>
          <a:off x="9372111" y="1569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113654</xdr:rowOff>
    </xdr:from>
    <xdr:to>
      <xdr:col>46</xdr:col>
      <xdr:colOff>38100</xdr:colOff>
      <xdr:row>95</xdr:row>
      <xdr:rowOff>43804</xdr:rowOff>
    </xdr:to>
    <xdr:sp macro="" textlink="">
      <xdr:nvSpPr>
        <xdr:cNvPr id="491" name="楕円 490"/>
        <xdr:cNvSpPr/>
      </xdr:nvSpPr>
      <xdr:spPr>
        <a:xfrm>
          <a:off x="8699500" y="162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60331</xdr:rowOff>
    </xdr:from>
    <xdr:ext cx="534377" cy="259045"/>
    <xdr:sp macro="" textlink="">
      <xdr:nvSpPr>
        <xdr:cNvPr id="492" name="テキスト ボックス 491"/>
        <xdr:cNvSpPr txBox="1"/>
      </xdr:nvSpPr>
      <xdr:spPr>
        <a:xfrm>
          <a:off x="8483111" y="1600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21234</xdr:rowOff>
    </xdr:from>
    <xdr:to>
      <xdr:col>41</xdr:col>
      <xdr:colOff>101600</xdr:colOff>
      <xdr:row>96</xdr:row>
      <xdr:rowOff>122834</xdr:rowOff>
    </xdr:to>
    <xdr:sp macro="" textlink="">
      <xdr:nvSpPr>
        <xdr:cNvPr id="493" name="楕円 492"/>
        <xdr:cNvSpPr/>
      </xdr:nvSpPr>
      <xdr:spPr>
        <a:xfrm>
          <a:off x="7810500" y="164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113961</xdr:rowOff>
    </xdr:from>
    <xdr:ext cx="534377" cy="259045"/>
    <xdr:sp macro="" textlink="">
      <xdr:nvSpPr>
        <xdr:cNvPr id="494" name="テキスト ボックス 493"/>
        <xdr:cNvSpPr txBox="1"/>
      </xdr:nvSpPr>
      <xdr:spPr>
        <a:xfrm>
          <a:off x="7594111" y="165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115678</xdr:rowOff>
    </xdr:from>
    <xdr:to>
      <xdr:col>36</xdr:col>
      <xdr:colOff>165100</xdr:colOff>
      <xdr:row>96</xdr:row>
      <xdr:rowOff>45828</xdr:rowOff>
    </xdr:to>
    <xdr:sp macro="" textlink="">
      <xdr:nvSpPr>
        <xdr:cNvPr id="495" name="楕円 494"/>
        <xdr:cNvSpPr/>
      </xdr:nvSpPr>
      <xdr:spPr>
        <a:xfrm>
          <a:off x="6921500" y="164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36955</xdr:rowOff>
    </xdr:from>
    <xdr:ext cx="534377" cy="259045"/>
    <xdr:sp macro="" textlink="">
      <xdr:nvSpPr>
        <xdr:cNvPr id="496" name="テキスト ボックス 495"/>
        <xdr:cNvSpPr txBox="1"/>
      </xdr:nvSpPr>
      <xdr:spPr>
        <a:xfrm>
          <a:off x="6705111" y="164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5226</xdr:rowOff>
    </xdr:from>
    <xdr:to>
      <xdr:col>85</xdr:col>
      <xdr:colOff>127000</xdr:colOff>
      <xdr:row>38</xdr:row>
      <xdr:rowOff>18656</xdr:rowOff>
    </xdr:to>
    <xdr:cxnSp macro="">
      <xdr:nvCxnSpPr>
        <xdr:cNvPr id="521" name="直線コネクタ 520"/>
        <xdr:cNvCxnSpPr/>
      </xdr:nvCxnSpPr>
      <xdr:spPr>
        <a:xfrm>
          <a:off x="15481300" y="6520326"/>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5226</xdr:rowOff>
    </xdr:from>
    <xdr:to>
      <xdr:col>81</xdr:col>
      <xdr:colOff>50800</xdr:colOff>
      <xdr:row>38</xdr:row>
      <xdr:rowOff>22657</xdr:rowOff>
    </xdr:to>
    <xdr:cxnSp macro="">
      <xdr:nvCxnSpPr>
        <xdr:cNvPr id="524" name="直線コネクタ 523"/>
        <xdr:cNvCxnSpPr/>
      </xdr:nvCxnSpPr>
      <xdr:spPr>
        <a:xfrm flipV="1">
          <a:off x="14592300" y="6520326"/>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22657</xdr:rowOff>
    </xdr:from>
    <xdr:to>
      <xdr:col>76</xdr:col>
      <xdr:colOff>114300</xdr:colOff>
      <xdr:row>38</xdr:row>
      <xdr:rowOff>25114</xdr:rowOff>
    </xdr:to>
    <xdr:cxnSp macro="">
      <xdr:nvCxnSpPr>
        <xdr:cNvPr id="527" name="直線コネクタ 526"/>
        <xdr:cNvCxnSpPr/>
      </xdr:nvCxnSpPr>
      <xdr:spPr>
        <a:xfrm flipV="1">
          <a:off x="13703300" y="6537757"/>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25114</xdr:rowOff>
    </xdr:from>
    <xdr:to>
      <xdr:col>71</xdr:col>
      <xdr:colOff>177800</xdr:colOff>
      <xdr:row>38</xdr:row>
      <xdr:rowOff>25114</xdr:rowOff>
    </xdr:to>
    <xdr:cxnSp macro="">
      <xdr:nvCxnSpPr>
        <xdr:cNvPr id="530" name="直線コネクタ 529"/>
        <xdr:cNvCxnSpPr/>
      </xdr:nvCxnSpPr>
      <xdr:spPr>
        <a:xfrm>
          <a:off x="12814300" y="654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48264</xdr:rowOff>
    </xdr:from>
    <xdr:ext cx="378565" cy="259045"/>
    <xdr:sp macro="" textlink="">
      <xdr:nvSpPr>
        <xdr:cNvPr id="534" name="テキスト ボックス 533"/>
        <xdr:cNvSpPr txBox="1"/>
      </xdr:nvSpPr>
      <xdr:spPr>
        <a:xfrm>
          <a:off x="12625017" y="622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139306</xdr:rowOff>
    </xdr:from>
    <xdr:to>
      <xdr:col>85</xdr:col>
      <xdr:colOff>177800</xdr:colOff>
      <xdr:row>38</xdr:row>
      <xdr:rowOff>69456</xdr:rowOff>
    </xdr:to>
    <xdr:sp macro="" textlink="">
      <xdr:nvSpPr>
        <xdr:cNvPr id="540" name="楕円 539"/>
        <xdr:cNvSpPr/>
      </xdr:nvSpPr>
      <xdr:spPr>
        <a:xfrm>
          <a:off x="16268700" y="64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54233</xdr:rowOff>
    </xdr:from>
    <xdr:ext cx="378565" cy="259045"/>
    <xdr:sp macro="" textlink="">
      <xdr:nvSpPr>
        <xdr:cNvPr id="541" name="災害復旧事業費該当値テキスト"/>
        <xdr:cNvSpPr txBox="1"/>
      </xdr:nvSpPr>
      <xdr:spPr>
        <a:xfrm>
          <a:off x="16370300" y="6397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125876</xdr:rowOff>
    </xdr:from>
    <xdr:to>
      <xdr:col>81</xdr:col>
      <xdr:colOff>101600</xdr:colOff>
      <xdr:row>38</xdr:row>
      <xdr:rowOff>56026</xdr:rowOff>
    </xdr:to>
    <xdr:sp macro="" textlink="">
      <xdr:nvSpPr>
        <xdr:cNvPr id="542" name="楕円 541"/>
        <xdr:cNvSpPr/>
      </xdr:nvSpPr>
      <xdr:spPr>
        <a:xfrm>
          <a:off x="15430500" y="64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47153</xdr:rowOff>
    </xdr:from>
    <xdr:ext cx="378565" cy="259045"/>
    <xdr:sp macro="" textlink="">
      <xdr:nvSpPr>
        <xdr:cNvPr id="543" name="テキスト ボックス 542"/>
        <xdr:cNvSpPr txBox="1"/>
      </xdr:nvSpPr>
      <xdr:spPr>
        <a:xfrm>
          <a:off x="15292017" y="656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143307</xdr:rowOff>
    </xdr:from>
    <xdr:to>
      <xdr:col>76</xdr:col>
      <xdr:colOff>165100</xdr:colOff>
      <xdr:row>38</xdr:row>
      <xdr:rowOff>73457</xdr:rowOff>
    </xdr:to>
    <xdr:sp macro="" textlink="">
      <xdr:nvSpPr>
        <xdr:cNvPr id="544" name="楕円 543"/>
        <xdr:cNvSpPr/>
      </xdr:nvSpPr>
      <xdr:spPr>
        <a:xfrm>
          <a:off x="14541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64584</xdr:rowOff>
    </xdr:from>
    <xdr:ext cx="313932" cy="259045"/>
    <xdr:sp macro="" textlink="">
      <xdr:nvSpPr>
        <xdr:cNvPr id="545" name="テキスト ボックス 544"/>
        <xdr:cNvSpPr txBox="1"/>
      </xdr:nvSpPr>
      <xdr:spPr>
        <a:xfrm>
          <a:off x="14435333" y="6579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145764</xdr:rowOff>
    </xdr:from>
    <xdr:to>
      <xdr:col>72</xdr:col>
      <xdr:colOff>38100</xdr:colOff>
      <xdr:row>38</xdr:row>
      <xdr:rowOff>75915</xdr:rowOff>
    </xdr:to>
    <xdr:sp macro="" textlink="">
      <xdr:nvSpPr>
        <xdr:cNvPr id="546" name="楕円 545"/>
        <xdr:cNvSpPr/>
      </xdr:nvSpPr>
      <xdr:spPr>
        <a:xfrm>
          <a:off x="136525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67041</xdr:rowOff>
    </xdr:from>
    <xdr:ext cx="249299" cy="259045"/>
    <xdr:sp macro="" textlink="">
      <xdr:nvSpPr>
        <xdr:cNvPr id="547" name="テキスト ボックス 546"/>
        <xdr:cNvSpPr txBox="1"/>
      </xdr:nvSpPr>
      <xdr:spPr>
        <a:xfrm>
          <a:off x="13578650" y="65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145764</xdr:rowOff>
    </xdr:from>
    <xdr:to>
      <xdr:col>67</xdr:col>
      <xdr:colOff>101600</xdr:colOff>
      <xdr:row>38</xdr:row>
      <xdr:rowOff>75915</xdr:rowOff>
    </xdr:to>
    <xdr:sp macro="" textlink="">
      <xdr:nvSpPr>
        <xdr:cNvPr id="548" name="楕円 547"/>
        <xdr:cNvSpPr/>
      </xdr:nvSpPr>
      <xdr:spPr>
        <a:xfrm>
          <a:off x="127635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67041</xdr:rowOff>
    </xdr:from>
    <xdr:ext cx="249299" cy="259045"/>
    <xdr:sp macro="" textlink="">
      <xdr:nvSpPr>
        <xdr:cNvPr id="549" name="テキスト ボックス 548"/>
        <xdr:cNvSpPr txBox="1"/>
      </xdr:nvSpPr>
      <xdr:spPr>
        <a:xfrm>
          <a:off x="12689650" y="65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94242</xdr:rowOff>
    </xdr:from>
    <xdr:to>
      <xdr:col>85</xdr:col>
      <xdr:colOff>127000</xdr:colOff>
      <xdr:row>73</xdr:row>
      <xdr:rowOff>111876</xdr:rowOff>
    </xdr:to>
    <xdr:cxnSp macro="">
      <xdr:nvCxnSpPr>
        <xdr:cNvPr id="630" name="直線コネクタ 629"/>
        <xdr:cNvCxnSpPr/>
      </xdr:nvCxnSpPr>
      <xdr:spPr>
        <a:xfrm flipV="1">
          <a:off x="15481300" y="12610092"/>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31"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58645</xdr:rowOff>
    </xdr:from>
    <xdr:to>
      <xdr:col>81</xdr:col>
      <xdr:colOff>50800</xdr:colOff>
      <xdr:row>73</xdr:row>
      <xdr:rowOff>111876</xdr:rowOff>
    </xdr:to>
    <xdr:cxnSp macro="">
      <xdr:nvCxnSpPr>
        <xdr:cNvPr id="633" name="直線コネクタ 632"/>
        <xdr:cNvCxnSpPr/>
      </xdr:nvCxnSpPr>
      <xdr:spPr>
        <a:xfrm>
          <a:off x="14592300" y="12574495"/>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31376</xdr:rowOff>
    </xdr:from>
    <xdr:to>
      <xdr:col>76</xdr:col>
      <xdr:colOff>114300</xdr:colOff>
      <xdr:row>73</xdr:row>
      <xdr:rowOff>58645</xdr:rowOff>
    </xdr:to>
    <xdr:cxnSp macro="">
      <xdr:nvCxnSpPr>
        <xdr:cNvPr id="636" name="直線コネクタ 635"/>
        <xdr:cNvCxnSpPr/>
      </xdr:nvCxnSpPr>
      <xdr:spPr>
        <a:xfrm>
          <a:off x="13703300" y="12547226"/>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8" name="テキスト ボックス 637"/>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7243</xdr:rowOff>
    </xdr:from>
    <xdr:to>
      <xdr:col>71</xdr:col>
      <xdr:colOff>177800</xdr:colOff>
      <xdr:row>73</xdr:row>
      <xdr:rowOff>31376</xdr:rowOff>
    </xdr:to>
    <xdr:cxnSp macro="">
      <xdr:nvCxnSpPr>
        <xdr:cNvPr id="639" name="直線コネクタ 638"/>
        <xdr:cNvCxnSpPr/>
      </xdr:nvCxnSpPr>
      <xdr:spPr>
        <a:xfrm>
          <a:off x="12814300" y="12523093"/>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41" name="テキスト ボックス 640"/>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114895</xdr:rowOff>
    </xdr:from>
    <xdr:to>
      <xdr:col>67</xdr:col>
      <xdr:colOff>101600</xdr:colOff>
      <xdr:row>74</xdr:row>
      <xdr:rowOff>45045</xdr:rowOff>
    </xdr:to>
    <xdr:sp macro="" textlink="">
      <xdr:nvSpPr>
        <xdr:cNvPr id="642" name="フローチャート: 判断 641"/>
        <xdr:cNvSpPr/>
      </xdr:nvSpPr>
      <xdr:spPr>
        <a:xfrm>
          <a:off x="12763500" y="12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36172</xdr:rowOff>
    </xdr:from>
    <xdr:ext cx="534377" cy="259045"/>
    <xdr:sp macro="" textlink="">
      <xdr:nvSpPr>
        <xdr:cNvPr id="643" name="テキスト ボックス 642"/>
        <xdr:cNvSpPr txBox="1"/>
      </xdr:nvSpPr>
      <xdr:spPr>
        <a:xfrm>
          <a:off x="12547111" y="12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43442</xdr:rowOff>
    </xdr:from>
    <xdr:to>
      <xdr:col>85</xdr:col>
      <xdr:colOff>177800</xdr:colOff>
      <xdr:row>73</xdr:row>
      <xdr:rowOff>145042</xdr:rowOff>
    </xdr:to>
    <xdr:sp macro="" textlink="">
      <xdr:nvSpPr>
        <xdr:cNvPr id="649" name="楕円 648"/>
        <xdr:cNvSpPr/>
      </xdr:nvSpPr>
      <xdr:spPr>
        <a:xfrm>
          <a:off x="16268700" y="125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66319</xdr:rowOff>
    </xdr:from>
    <xdr:ext cx="534377" cy="259045"/>
    <xdr:sp macro="" textlink="">
      <xdr:nvSpPr>
        <xdr:cNvPr id="650" name="公債費該当値テキスト"/>
        <xdr:cNvSpPr txBox="1"/>
      </xdr:nvSpPr>
      <xdr:spPr>
        <a:xfrm>
          <a:off x="16370300" y="124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61076</xdr:rowOff>
    </xdr:from>
    <xdr:to>
      <xdr:col>81</xdr:col>
      <xdr:colOff>101600</xdr:colOff>
      <xdr:row>73</xdr:row>
      <xdr:rowOff>162676</xdr:rowOff>
    </xdr:to>
    <xdr:sp macro="" textlink="">
      <xdr:nvSpPr>
        <xdr:cNvPr id="651" name="楕円 650"/>
        <xdr:cNvSpPr/>
      </xdr:nvSpPr>
      <xdr:spPr>
        <a:xfrm>
          <a:off x="15430500" y="125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7753</xdr:rowOff>
    </xdr:from>
    <xdr:ext cx="534377" cy="259045"/>
    <xdr:sp macro="" textlink="">
      <xdr:nvSpPr>
        <xdr:cNvPr id="652" name="テキスト ボックス 651"/>
        <xdr:cNvSpPr txBox="1"/>
      </xdr:nvSpPr>
      <xdr:spPr>
        <a:xfrm>
          <a:off x="15214111" y="123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7845</xdr:rowOff>
    </xdr:from>
    <xdr:to>
      <xdr:col>76</xdr:col>
      <xdr:colOff>165100</xdr:colOff>
      <xdr:row>73</xdr:row>
      <xdr:rowOff>109445</xdr:rowOff>
    </xdr:to>
    <xdr:sp macro="" textlink="">
      <xdr:nvSpPr>
        <xdr:cNvPr id="653" name="楕円 652"/>
        <xdr:cNvSpPr/>
      </xdr:nvSpPr>
      <xdr:spPr>
        <a:xfrm>
          <a:off x="14541500" y="125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125972</xdr:rowOff>
    </xdr:from>
    <xdr:ext cx="534377" cy="259045"/>
    <xdr:sp macro="" textlink="">
      <xdr:nvSpPr>
        <xdr:cNvPr id="654" name="テキスト ボックス 653"/>
        <xdr:cNvSpPr txBox="1"/>
      </xdr:nvSpPr>
      <xdr:spPr>
        <a:xfrm>
          <a:off x="14325111" y="122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152026</xdr:rowOff>
    </xdr:from>
    <xdr:to>
      <xdr:col>72</xdr:col>
      <xdr:colOff>38100</xdr:colOff>
      <xdr:row>73</xdr:row>
      <xdr:rowOff>82176</xdr:rowOff>
    </xdr:to>
    <xdr:sp macro="" textlink="">
      <xdr:nvSpPr>
        <xdr:cNvPr id="655" name="楕円 654"/>
        <xdr:cNvSpPr/>
      </xdr:nvSpPr>
      <xdr:spPr>
        <a:xfrm>
          <a:off x="13652500" y="124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98703</xdr:rowOff>
    </xdr:from>
    <xdr:ext cx="534377" cy="259045"/>
    <xdr:sp macro="" textlink="">
      <xdr:nvSpPr>
        <xdr:cNvPr id="656" name="テキスト ボックス 655"/>
        <xdr:cNvSpPr txBox="1"/>
      </xdr:nvSpPr>
      <xdr:spPr>
        <a:xfrm>
          <a:off x="13436111" y="1227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127893</xdr:rowOff>
    </xdr:from>
    <xdr:to>
      <xdr:col>67</xdr:col>
      <xdr:colOff>101600</xdr:colOff>
      <xdr:row>73</xdr:row>
      <xdr:rowOff>58043</xdr:rowOff>
    </xdr:to>
    <xdr:sp macro="" textlink="">
      <xdr:nvSpPr>
        <xdr:cNvPr id="657" name="楕円 656"/>
        <xdr:cNvSpPr/>
      </xdr:nvSpPr>
      <xdr:spPr>
        <a:xfrm>
          <a:off x="12763500" y="124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74570</xdr:rowOff>
    </xdr:from>
    <xdr:ext cx="534377" cy="259045"/>
    <xdr:sp macro="" textlink="">
      <xdr:nvSpPr>
        <xdr:cNvPr id="658" name="テキスト ボックス 657"/>
        <xdr:cNvSpPr txBox="1"/>
      </xdr:nvSpPr>
      <xdr:spPr>
        <a:xfrm>
          <a:off x="12547111" y="122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105685</xdr:rowOff>
    </xdr:from>
    <xdr:to>
      <xdr:col>85</xdr:col>
      <xdr:colOff>127000</xdr:colOff>
      <xdr:row>98</xdr:row>
      <xdr:rowOff>125465</xdr:rowOff>
    </xdr:to>
    <xdr:cxnSp macro="">
      <xdr:nvCxnSpPr>
        <xdr:cNvPr id="687" name="直線コネクタ 686"/>
        <xdr:cNvCxnSpPr/>
      </xdr:nvCxnSpPr>
      <xdr:spPr>
        <a:xfrm flipV="1">
          <a:off x="15481300" y="16907785"/>
          <a:ext cx="838200" cy="1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8" name="積立金平均値テキスト"/>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125465</xdr:rowOff>
    </xdr:from>
    <xdr:to>
      <xdr:col>81</xdr:col>
      <xdr:colOff>50800</xdr:colOff>
      <xdr:row>98</xdr:row>
      <xdr:rowOff>165021</xdr:rowOff>
    </xdr:to>
    <xdr:cxnSp macro="">
      <xdr:nvCxnSpPr>
        <xdr:cNvPr id="690" name="直線コネクタ 689"/>
        <xdr:cNvCxnSpPr/>
      </xdr:nvCxnSpPr>
      <xdr:spPr>
        <a:xfrm flipV="1">
          <a:off x="14592300" y="16927565"/>
          <a:ext cx="889000" cy="3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165021</xdr:rowOff>
    </xdr:from>
    <xdr:to>
      <xdr:col>76</xdr:col>
      <xdr:colOff>114300</xdr:colOff>
      <xdr:row>99</xdr:row>
      <xdr:rowOff>1549</xdr:rowOff>
    </xdr:to>
    <xdr:cxnSp macro="">
      <xdr:nvCxnSpPr>
        <xdr:cNvPr id="693" name="直線コネクタ 692"/>
        <xdr:cNvCxnSpPr/>
      </xdr:nvCxnSpPr>
      <xdr:spPr>
        <a:xfrm flipV="1">
          <a:off x="13703300" y="16967121"/>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136370</xdr:rowOff>
    </xdr:from>
    <xdr:to>
      <xdr:col>71</xdr:col>
      <xdr:colOff>177800</xdr:colOff>
      <xdr:row>99</xdr:row>
      <xdr:rowOff>1549</xdr:rowOff>
    </xdr:to>
    <xdr:cxnSp macro="">
      <xdr:nvCxnSpPr>
        <xdr:cNvPr id="696" name="直線コネクタ 695"/>
        <xdr:cNvCxnSpPr/>
      </xdr:nvCxnSpPr>
      <xdr:spPr>
        <a:xfrm>
          <a:off x="12814300" y="16938470"/>
          <a:ext cx="889000" cy="3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9" name="フローチャート: 判断 698"/>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10842</xdr:rowOff>
    </xdr:from>
    <xdr:ext cx="534377" cy="259045"/>
    <xdr:sp macro="" textlink="">
      <xdr:nvSpPr>
        <xdr:cNvPr id="700" name="テキスト ボックス 699"/>
        <xdr:cNvSpPr txBox="1"/>
      </xdr:nvSpPr>
      <xdr:spPr>
        <a:xfrm>
          <a:off x="12547111" y="166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54885</xdr:rowOff>
    </xdr:from>
    <xdr:to>
      <xdr:col>85</xdr:col>
      <xdr:colOff>177800</xdr:colOff>
      <xdr:row>98</xdr:row>
      <xdr:rowOff>156485</xdr:rowOff>
    </xdr:to>
    <xdr:sp macro="" textlink="">
      <xdr:nvSpPr>
        <xdr:cNvPr id="706" name="楕円 705"/>
        <xdr:cNvSpPr/>
      </xdr:nvSpPr>
      <xdr:spPr>
        <a:xfrm>
          <a:off x="16268700" y="168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14262</xdr:rowOff>
    </xdr:from>
    <xdr:ext cx="534377" cy="259045"/>
    <xdr:sp macro="" textlink="">
      <xdr:nvSpPr>
        <xdr:cNvPr id="707" name="積立金該当値テキスト"/>
        <xdr:cNvSpPr txBox="1"/>
      </xdr:nvSpPr>
      <xdr:spPr>
        <a:xfrm>
          <a:off x="16370300" y="166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74665</xdr:rowOff>
    </xdr:from>
    <xdr:to>
      <xdr:col>81</xdr:col>
      <xdr:colOff>101600</xdr:colOff>
      <xdr:row>99</xdr:row>
      <xdr:rowOff>4815</xdr:rowOff>
    </xdr:to>
    <xdr:sp macro="" textlink="">
      <xdr:nvSpPr>
        <xdr:cNvPr id="708" name="楕円 707"/>
        <xdr:cNvSpPr/>
      </xdr:nvSpPr>
      <xdr:spPr>
        <a:xfrm>
          <a:off x="15430500" y="168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167392</xdr:rowOff>
    </xdr:from>
    <xdr:ext cx="534377" cy="259045"/>
    <xdr:sp macro="" textlink="">
      <xdr:nvSpPr>
        <xdr:cNvPr id="709" name="テキスト ボックス 708"/>
        <xdr:cNvSpPr txBox="1"/>
      </xdr:nvSpPr>
      <xdr:spPr>
        <a:xfrm>
          <a:off x="15214111" y="169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114221</xdr:rowOff>
    </xdr:from>
    <xdr:to>
      <xdr:col>76</xdr:col>
      <xdr:colOff>165100</xdr:colOff>
      <xdr:row>99</xdr:row>
      <xdr:rowOff>44371</xdr:rowOff>
    </xdr:to>
    <xdr:sp macro="" textlink="">
      <xdr:nvSpPr>
        <xdr:cNvPr id="710" name="楕円 709"/>
        <xdr:cNvSpPr/>
      </xdr:nvSpPr>
      <xdr:spPr>
        <a:xfrm>
          <a:off x="14541500" y="169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35498</xdr:rowOff>
    </xdr:from>
    <xdr:ext cx="469744" cy="259045"/>
    <xdr:sp macro="" textlink="">
      <xdr:nvSpPr>
        <xdr:cNvPr id="711" name="テキスト ボックス 710"/>
        <xdr:cNvSpPr txBox="1"/>
      </xdr:nvSpPr>
      <xdr:spPr>
        <a:xfrm>
          <a:off x="14357428" y="170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122199</xdr:rowOff>
    </xdr:from>
    <xdr:to>
      <xdr:col>72</xdr:col>
      <xdr:colOff>38100</xdr:colOff>
      <xdr:row>99</xdr:row>
      <xdr:rowOff>52349</xdr:rowOff>
    </xdr:to>
    <xdr:sp macro="" textlink="">
      <xdr:nvSpPr>
        <xdr:cNvPr id="712" name="楕円 711"/>
        <xdr:cNvSpPr/>
      </xdr:nvSpPr>
      <xdr:spPr>
        <a:xfrm>
          <a:off x="13652500" y="169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43476</xdr:rowOff>
    </xdr:from>
    <xdr:ext cx="469744" cy="259045"/>
    <xdr:sp macro="" textlink="">
      <xdr:nvSpPr>
        <xdr:cNvPr id="713" name="テキスト ボックス 712"/>
        <xdr:cNvSpPr txBox="1"/>
      </xdr:nvSpPr>
      <xdr:spPr>
        <a:xfrm>
          <a:off x="13468428" y="1701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85570</xdr:rowOff>
    </xdr:from>
    <xdr:to>
      <xdr:col>67</xdr:col>
      <xdr:colOff>101600</xdr:colOff>
      <xdr:row>99</xdr:row>
      <xdr:rowOff>15720</xdr:rowOff>
    </xdr:to>
    <xdr:sp macro="" textlink="">
      <xdr:nvSpPr>
        <xdr:cNvPr id="714" name="楕円 713"/>
        <xdr:cNvSpPr/>
      </xdr:nvSpPr>
      <xdr:spPr>
        <a:xfrm>
          <a:off x="12763500" y="168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6847</xdr:rowOff>
    </xdr:from>
    <xdr:ext cx="534377" cy="259045"/>
    <xdr:sp macro="" textlink="">
      <xdr:nvSpPr>
        <xdr:cNvPr id="715" name="テキスト ボックス 714"/>
        <xdr:cNvSpPr txBox="1"/>
      </xdr:nvSpPr>
      <xdr:spPr>
        <a:xfrm>
          <a:off x="12547111" y="169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143701</xdr:rowOff>
    </xdr:from>
    <xdr:to>
      <xdr:col>116</xdr:col>
      <xdr:colOff>63500</xdr:colOff>
      <xdr:row>36</xdr:row>
      <xdr:rowOff>160846</xdr:rowOff>
    </xdr:to>
    <xdr:cxnSp macro="">
      <xdr:nvCxnSpPr>
        <xdr:cNvPr id="744" name="直線コネクタ 743"/>
        <xdr:cNvCxnSpPr/>
      </xdr:nvCxnSpPr>
      <xdr:spPr>
        <a:xfrm>
          <a:off x="21323300" y="631590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162196</xdr:rowOff>
    </xdr:from>
    <xdr:ext cx="378565" cy="259045"/>
    <xdr:sp macro="" textlink="">
      <xdr:nvSpPr>
        <xdr:cNvPr id="745" name="投資及び出資金平均値テキスト"/>
        <xdr:cNvSpPr txBox="1"/>
      </xdr:nvSpPr>
      <xdr:spPr>
        <a:xfrm>
          <a:off x="22212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143701</xdr:rowOff>
    </xdr:from>
    <xdr:to>
      <xdr:col>111</xdr:col>
      <xdr:colOff>177800</xdr:colOff>
      <xdr:row>39</xdr:row>
      <xdr:rowOff>12256</xdr:rowOff>
    </xdr:to>
    <xdr:cxnSp macro="">
      <xdr:nvCxnSpPr>
        <xdr:cNvPr id="747" name="直線コネクタ 746"/>
        <xdr:cNvCxnSpPr/>
      </xdr:nvCxnSpPr>
      <xdr:spPr>
        <a:xfrm flipV="1">
          <a:off x="20434300" y="6315901"/>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69422</xdr:rowOff>
    </xdr:from>
    <xdr:ext cx="378565" cy="259045"/>
    <xdr:sp macro="" textlink="">
      <xdr:nvSpPr>
        <xdr:cNvPr id="749" name="テキスト ボックス 748"/>
        <xdr:cNvSpPr txBox="1"/>
      </xdr:nvSpPr>
      <xdr:spPr>
        <a:xfrm>
          <a:off x="21134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4826</xdr:rowOff>
    </xdr:from>
    <xdr:to>
      <xdr:col>107</xdr:col>
      <xdr:colOff>50800</xdr:colOff>
      <xdr:row>39</xdr:row>
      <xdr:rowOff>12256</xdr:rowOff>
    </xdr:to>
    <xdr:cxnSp macro="">
      <xdr:nvCxnSpPr>
        <xdr:cNvPr id="750" name="直線コネクタ 749"/>
        <xdr:cNvCxnSpPr/>
      </xdr:nvCxnSpPr>
      <xdr:spPr>
        <a:xfrm>
          <a:off x="19545300" y="6691376"/>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149034</xdr:rowOff>
    </xdr:from>
    <xdr:to>
      <xdr:col>102</xdr:col>
      <xdr:colOff>114300</xdr:colOff>
      <xdr:row>39</xdr:row>
      <xdr:rowOff>4826</xdr:rowOff>
    </xdr:to>
    <xdr:cxnSp macro="">
      <xdr:nvCxnSpPr>
        <xdr:cNvPr id="753" name="直線コネクタ 752"/>
        <xdr:cNvCxnSpPr/>
      </xdr:nvCxnSpPr>
      <xdr:spPr>
        <a:xfrm>
          <a:off x="18656300" y="666413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6" name="フローチャート: 判断 755"/>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7" name="テキスト ボックス 756"/>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110046</xdr:rowOff>
    </xdr:from>
    <xdr:to>
      <xdr:col>116</xdr:col>
      <xdr:colOff>114300</xdr:colOff>
      <xdr:row>37</xdr:row>
      <xdr:rowOff>40196</xdr:rowOff>
    </xdr:to>
    <xdr:sp macro="" textlink="">
      <xdr:nvSpPr>
        <xdr:cNvPr id="763" name="楕円 762"/>
        <xdr:cNvSpPr/>
      </xdr:nvSpPr>
      <xdr:spPr>
        <a:xfrm>
          <a:off x="22110700" y="62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132923</xdr:rowOff>
    </xdr:from>
    <xdr:ext cx="469744" cy="259045"/>
    <xdr:sp macro="" textlink="">
      <xdr:nvSpPr>
        <xdr:cNvPr id="764" name="投資及び出資金該当値テキスト"/>
        <xdr:cNvSpPr txBox="1"/>
      </xdr:nvSpPr>
      <xdr:spPr>
        <a:xfrm>
          <a:off x="22212300" y="61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92901</xdr:rowOff>
    </xdr:from>
    <xdr:to>
      <xdr:col>112</xdr:col>
      <xdr:colOff>38100</xdr:colOff>
      <xdr:row>37</xdr:row>
      <xdr:rowOff>23051</xdr:rowOff>
    </xdr:to>
    <xdr:sp macro="" textlink="">
      <xdr:nvSpPr>
        <xdr:cNvPr id="765" name="楕円 764"/>
        <xdr:cNvSpPr/>
      </xdr:nvSpPr>
      <xdr:spPr>
        <a:xfrm>
          <a:off x="21272500" y="62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39578</xdr:rowOff>
    </xdr:from>
    <xdr:ext cx="469744" cy="259045"/>
    <xdr:sp macro="" textlink="">
      <xdr:nvSpPr>
        <xdr:cNvPr id="766" name="テキスト ボックス 765"/>
        <xdr:cNvSpPr txBox="1"/>
      </xdr:nvSpPr>
      <xdr:spPr>
        <a:xfrm>
          <a:off x="21088428" y="604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132906</xdr:rowOff>
    </xdr:from>
    <xdr:to>
      <xdr:col>107</xdr:col>
      <xdr:colOff>101600</xdr:colOff>
      <xdr:row>39</xdr:row>
      <xdr:rowOff>63056</xdr:rowOff>
    </xdr:to>
    <xdr:sp macro="" textlink="">
      <xdr:nvSpPr>
        <xdr:cNvPr id="767" name="楕円 766"/>
        <xdr:cNvSpPr/>
      </xdr:nvSpPr>
      <xdr:spPr>
        <a:xfrm>
          <a:off x="20383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54183</xdr:rowOff>
    </xdr:from>
    <xdr:ext cx="378565" cy="259045"/>
    <xdr:sp macro="" textlink="">
      <xdr:nvSpPr>
        <xdr:cNvPr id="768" name="テキスト ボックス 767"/>
        <xdr:cNvSpPr txBox="1"/>
      </xdr:nvSpPr>
      <xdr:spPr>
        <a:xfrm>
          <a:off x="20245017" y="674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125476</xdr:rowOff>
    </xdr:from>
    <xdr:to>
      <xdr:col>102</xdr:col>
      <xdr:colOff>165100</xdr:colOff>
      <xdr:row>39</xdr:row>
      <xdr:rowOff>55626</xdr:rowOff>
    </xdr:to>
    <xdr:sp macro="" textlink="">
      <xdr:nvSpPr>
        <xdr:cNvPr id="769" name="楕円 768"/>
        <xdr:cNvSpPr/>
      </xdr:nvSpPr>
      <xdr:spPr>
        <a:xfrm>
          <a:off x="19494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46753</xdr:rowOff>
    </xdr:from>
    <xdr:ext cx="378565" cy="259045"/>
    <xdr:sp macro="" textlink="">
      <xdr:nvSpPr>
        <xdr:cNvPr id="770" name="テキスト ボックス 769"/>
        <xdr:cNvSpPr txBox="1"/>
      </xdr:nvSpPr>
      <xdr:spPr>
        <a:xfrm>
          <a:off x="19356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98234</xdr:rowOff>
    </xdr:from>
    <xdr:to>
      <xdr:col>98</xdr:col>
      <xdr:colOff>38100</xdr:colOff>
      <xdr:row>39</xdr:row>
      <xdr:rowOff>28384</xdr:rowOff>
    </xdr:to>
    <xdr:sp macro="" textlink="">
      <xdr:nvSpPr>
        <xdr:cNvPr id="771" name="楕円 770"/>
        <xdr:cNvSpPr/>
      </xdr:nvSpPr>
      <xdr:spPr>
        <a:xfrm>
          <a:off x="18605500" y="66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19511</xdr:rowOff>
    </xdr:from>
    <xdr:ext cx="378565" cy="259045"/>
    <xdr:sp macro="" textlink="">
      <xdr:nvSpPr>
        <xdr:cNvPr id="772" name="テキスト ボックス 771"/>
        <xdr:cNvSpPr txBox="1"/>
      </xdr:nvSpPr>
      <xdr:spPr>
        <a:xfrm>
          <a:off x="18467017" y="6706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157335</xdr:rowOff>
    </xdr:from>
    <xdr:to>
      <xdr:col>116</xdr:col>
      <xdr:colOff>63500</xdr:colOff>
      <xdr:row>51</xdr:row>
      <xdr:rowOff>60016</xdr:rowOff>
    </xdr:to>
    <xdr:cxnSp macro="">
      <xdr:nvCxnSpPr>
        <xdr:cNvPr id="803" name="直線コネクタ 802"/>
        <xdr:cNvCxnSpPr/>
      </xdr:nvCxnSpPr>
      <xdr:spPr>
        <a:xfrm>
          <a:off x="21323300" y="8729835"/>
          <a:ext cx="838200" cy="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56354</xdr:rowOff>
    </xdr:from>
    <xdr:ext cx="469744" cy="259045"/>
    <xdr:sp macro="" textlink="">
      <xdr:nvSpPr>
        <xdr:cNvPr id="804" name="貸付金平均値テキスト"/>
        <xdr:cNvSpPr txBox="1"/>
      </xdr:nvSpPr>
      <xdr:spPr>
        <a:xfrm>
          <a:off x="22212300" y="10000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136989</xdr:rowOff>
    </xdr:from>
    <xdr:to>
      <xdr:col>111</xdr:col>
      <xdr:colOff>177800</xdr:colOff>
      <xdr:row>50</xdr:row>
      <xdr:rowOff>157335</xdr:rowOff>
    </xdr:to>
    <xdr:cxnSp macro="">
      <xdr:nvCxnSpPr>
        <xdr:cNvPr id="806" name="直線コネクタ 805"/>
        <xdr:cNvCxnSpPr/>
      </xdr:nvCxnSpPr>
      <xdr:spPr>
        <a:xfrm>
          <a:off x="20434300" y="8709489"/>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16415</xdr:rowOff>
    </xdr:from>
    <xdr:ext cx="469744" cy="259045"/>
    <xdr:sp macro="" textlink="">
      <xdr:nvSpPr>
        <xdr:cNvPr id="808" name="テキスト ボックス 807"/>
        <xdr:cNvSpPr txBox="1"/>
      </xdr:nvSpPr>
      <xdr:spPr>
        <a:xfrm>
          <a:off x="21088428" y="101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24551</xdr:rowOff>
    </xdr:from>
    <xdr:to>
      <xdr:col>107</xdr:col>
      <xdr:colOff>50800</xdr:colOff>
      <xdr:row>50</xdr:row>
      <xdr:rowOff>136989</xdr:rowOff>
    </xdr:to>
    <xdr:cxnSp macro="">
      <xdr:nvCxnSpPr>
        <xdr:cNvPr id="809" name="直線コネクタ 808"/>
        <xdr:cNvCxnSpPr/>
      </xdr:nvCxnSpPr>
      <xdr:spPr>
        <a:xfrm>
          <a:off x="19545300" y="8597051"/>
          <a:ext cx="889000" cy="1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11" name="テキスト ボックス 810"/>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24551</xdr:rowOff>
    </xdr:from>
    <xdr:to>
      <xdr:col>102</xdr:col>
      <xdr:colOff>114300</xdr:colOff>
      <xdr:row>51</xdr:row>
      <xdr:rowOff>100674</xdr:rowOff>
    </xdr:to>
    <xdr:cxnSp macro="">
      <xdr:nvCxnSpPr>
        <xdr:cNvPr id="812" name="直線コネクタ 811"/>
        <xdr:cNvCxnSpPr/>
      </xdr:nvCxnSpPr>
      <xdr:spPr>
        <a:xfrm flipV="1">
          <a:off x="18656300" y="8597051"/>
          <a:ext cx="889000" cy="2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814" name="テキスト ボックス 813"/>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5" name="フローチャート: 判断 814"/>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83852</xdr:rowOff>
    </xdr:from>
    <xdr:ext cx="469744" cy="259045"/>
    <xdr:sp macro="" textlink="">
      <xdr:nvSpPr>
        <xdr:cNvPr id="816" name="テキスト ボックス 815"/>
        <xdr:cNvSpPr txBox="1"/>
      </xdr:nvSpPr>
      <xdr:spPr>
        <a:xfrm>
          <a:off x="18421428" y="1002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9216</xdr:rowOff>
    </xdr:from>
    <xdr:to>
      <xdr:col>116</xdr:col>
      <xdr:colOff>114300</xdr:colOff>
      <xdr:row>51</xdr:row>
      <xdr:rowOff>110816</xdr:rowOff>
    </xdr:to>
    <xdr:sp macro="" textlink="">
      <xdr:nvSpPr>
        <xdr:cNvPr id="822" name="楕円 821"/>
        <xdr:cNvSpPr/>
      </xdr:nvSpPr>
      <xdr:spPr>
        <a:xfrm>
          <a:off x="22110700" y="875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133693</xdr:rowOff>
    </xdr:from>
    <xdr:ext cx="534377" cy="259045"/>
    <xdr:sp macro="" textlink="">
      <xdr:nvSpPr>
        <xdr:cNvPr id="823" name="貸付金該当値テキスト"/>
        <xdr:cNvSpPr txBox="1"/>
      </xdr:nvSpPr>
      <xdr:spPr>
        <a:xfrm>
          <a:off x="22212300" y="87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106535</xdr:rowOff>
    </xdr:from>
    <xdr:to>
      <xdr:col>112</xdr:col>
      <xdr:colOff>38100</xdr:colOff>
      <xdr:row>51</xdr:row>
      <xdr:rowOff>36685</xdr:rowOff>
    </xdr:to>
    <xdr:sp macro="" textlink="">
      <xdr:nvSpPr>
        <xdr:cNvPr id="824" name="楕円 823"/>
        <xdr:cNvSpPr/>
      </xdr:nvSpPr>
      <xdr:spPr>
        <a:xfrm>
          <a:off x="21272500" y="8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53212</xdr:rowOff>
    </xdr:from>
    <xdr:ext cx="534377" cy="259045"/>
    <xdr:sp macro="" textlink="">
      <xdr:nvSpPr>
        <xdr:cNvPr id="825" name="テキスト ボックス 824"/>
        <xdr:cNvSpPr txBox="1"/>
      </xdr:nvSpPr>
      <xdr:spPr>
        <a:xfrm>
          <a:off x="21056111" y="845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86189</xdr:rowOff>
    </xdr:from>
    <xdr:to>
      <xdr:col>107</xdr:col>
      <xdr:colOff>101600</xdr:colOff>
      <xdr:row>51</xdr:row>
      <xdr:rowOff>16339</xdr:rowOff>
    </xdr:to>
    <xdr:sp macro="" textlink="">
      <xdr:nvSpPr>
        <xdr:cNvPr id="826" name="楕円 825"/>
        <xdr:cNvSpPr/>
      </xdr:nvSpPr>
      <xdr:spPr>
        <a:xfrm>
          <a:off x="20383500" y="8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32866</xdr:rowOff>
    </xdr:from>
    <xdr:ext cx="534377" cy="259045"/>
    <xdr:sp macro="" textlink="">
      <xdr:nvSpPr>
        <xdr:cNvPr id="827" name="テキスト ボックス 826"/>
        <xdr:cNvSpPr txBox="1"/>
      </xdr:nvSpPr>
      <xdr:spPr>
        <a:xfrm>
          <a:off x="20167111" y="84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145201</xdr:rowOff>
    </xdr:from>
    <xdr:to>
      <xdr:col>102</xdr:col>
      <xdr:colOff>165100</xdr:colOff>
      <xdr:row>50</xdr:row>
      <xdr:rowOff>75351</xdr:rowOff>
    </xdr:to>
    <xdr:sp macro="" textlink="">
      <xdr:nvSpPr>
        <xdr:cNvPr id="828" name="楕円 827"/>
        <xdr:cNvSpPr/>
      </xdr:nvSpPr>
      <xdr:spPr>
        <a:xfrm>
          <a:off x="19494500" y="85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91878</xdr:rowOff>
    </xdr:from>
    <xdr:ext cx="534377" cy="259045"/>
    <xdr:sp macro="" textlink="">
      <xdr:nvSpPr>
        <xdr:cNvPr id="829" name="テキスト ボックス 828"/>
        <xdr:cNvSpPr txBox="1"/>
      </xdr:nvSpPr>
      <xdr:spPr>
        <a:xfrm>
          <a:off x="19278111" y="83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49874</xdr:rowOff>
    </xdr:from>
    <xdr:to>
      <xdr:col>98</xdr:col>
      <xdr:colOff>38100</xdr:colOff>
      <xdr:row>51</xdr:row>
      <xdr:rowOff>151474</xdr:rowOff>
    </xdr:to>
    <xdr:sp macro="" textlink="">
      <xdr:nvSpPr>
        <xdr:cNvPr id="830" name="楕円 829"/>
        <xdr:cNvSpPr/>
      </xdr:nvSpPr>
      <xdr:spPr>
        <a:xfrm>
          <a:off x="18605500" y="87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168001</xdr:rowOff>
    </xdr:from>
    <xdr:ext cx="534377" cy="259045"/>
    <xdr:sp macro="" textlink="">
      <xdr:nvSpPr>
        <xdr:cNvPr id="831" name="テキスト ボックス 830"/>
        <xdr:cNvSpPr txBox="1"/>
      </xdr:nvSpPr>
      <xdr:spPr>
        <a:xfrm>
          <a:off x="18389111" y="856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57138</xdr:rowOff>
    </xdr:from>
    <xdr:to>
      <xdr:col>116</xdr:col>
      <xdr:colOff>63500</xdr:colOff>
      <xdr:row>75</xdr:row>
      <xdr:rowOff>107886</xdr:rowOff>
    </xdr:to>
    <xdr:cxnSp macro="">
      <xdr:nvCxnSpPr>
        <xdr:cNvPr id="861" name="直線コネクタ 860"/>
        <xdr:cNvCxnSpPr/>
      </xdr:nvCxnSpPr>
      <xdr:spPr>
        <a:xfrm flipV="1">
          <a:off x="21323300" y="12915888"/>
          <a:ext cx="8382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142863</xdr:rowOff>
    </xdr:from>
    <xdr:to>
      <xdr:col>111</xdr:col>
      <xdr:colOff>177800</xdr:colOff>
      <xdr:row>75</xdr:row>
      <xdr:rowOff>107886</xdr:rowOff>
    </xdr:to>
    <xdr:cxnSp macro="">
      <xdr:nvCxnSpPr>
        <xdr:cNvPr id="864" name="直線コネクタ 863"/>
        <xdr:cNvCxnSpPr/>
      </xdr:nvCxnSpPr>
      <xdr:spPr>
        <a:xfrm>
          <a:off x="20434300" y="12315813"/>
          <a:ext cx="889000" cy="65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142863</xdr:rowOff>
    </xdr:from>
    <xdr:to>
      <xdr:col>107</xdr:col>
      <xdr:colOff>50800</xdr:colOff>
      <xdr:row>72</xdr:row>
      <xdr:rowOff>80455</xdr:rowOff>
    </xdr:to>
    <xdr:cxnSp macro="">
      <xdr:nvCxnSpPr>
        <xdr:cNvPr id="867" name="直線コネクタ 866"/>
        <xdr:cNvCxnSpPr/>
      </xdr:nvCxnSpPr>
      <xdr:spPr>
        <a:xfrm flipV="1">
          <a:off x="19545300" y="1231581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559</xdr:rowOff>
    </xdr:from>
    <xdr:to>
      <xdr:col>102</xdr:col>
      <xdr:colOff>114300</xdr:colOff>
      <xdr:row>72</xdr:row>
      <xdr:rowOff>80455</xdr:rowOff>
    </xdr:to>
    <xdr:cxnSp macro="">
      <xdr:nvCxnSpPr>
        <xdr:cNvPr id="870" name="直線コネクタ 869"/>
        <xdr:cNvCxnSpPr/>
      </xdr:nvCxnSpPr>
      <xdr:spPr>
        <a:xfrm>
          <a:off x="18656300" y="12002059"/>
          <a:ext cx="889000" cy="4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73" name="フローチャート: 判断 872"/>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48468</xdr:rowOff>
    </xdr:from>
    <xdr:ext cx="534377" cy="259045"/>
    <xdr:sp macro="" textlink="">
      <xdr:nvSpPr>
        <xdr:cNvPr id="874" name="テキスト ボックス 873"/>
        <xdr:cNvSpPr txBox="1"/>
      </xdr:nvSpPr>
      <xdr:spPr>
        <a:xfrm>
          <a:off x="18389111"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6338</xdr:rowOff>
    </xdr:from>
    <xdr:to>
      <xdr:col>116</xdr:col>
      <xdr:colOff>114300</xdr:colOff>
      <xdr:row>75</xdr:row>
      <xdr:rowOff>107938</xdr:rowOff>
    </xdr:to>
    <xdr:sp macro="" textlink="">
      <xdr:nvSpPr>
        <xdr:cNvPr id="880" name="楕円 879"/>
        <xdr:cNvSpPr/>
      </xdr:nvSpPr>
      <xdr:spPr>
        <a:xfrm>
          <a:off x="22110700" y="128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156215</xdr:rowOff>
    </xdr:from>
    <xdr:ext cx="534377" cy="259045"/>
    <xdr:sp macro="" textlink="">
      <xdr:nvSpPr>
        <xdr:cNvPr id="881" name="繰出金該当値テキスト"/>
        <xdr:cNvSpPr txBox="1"/>
      </xdr:nvSpPr>
      <xdr:spPr>
        <a:xfrm>
          <a:off x="22212300" y="128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57086</xdr:rowOff>
    </xdr:from>
    <xdr:to>
      <xdr:col>112</xdr:col>
      <xdr:colOff>38100</xdr:colOff>
      <xdr:row>75</xdr:row>
      <xdr:rowOff>158686</xdr:rowOff>
    </xdr:to>
    <xdr:sp macro="" textlink="">
      <xdr:nvSpPr>
        <xdr:cNvPr id="882" name="楕円 881"/>
        <xdr:cNvSpPr/>
      </xdr:nvSpPr>
      <xdr:spPr>
        <a:xfrm>
          <a:off x="21272500" y="129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149813</xdr:rowOff>
    </xdr:from>
    <xdr:ext cx="534377" cy="259045"/>
    <xdr:sp macro="" textlink="">
      <xdr:nvSpPr>
        <xdr:cNvPr id="883" name="テキスト ボックス 882"/>
        <xdr:cNvSpPr txBox="1"/>
      </xdr:nvSpPr>
      <xdr:spPr>
        <a:xfrm>
          <a:off x="21056111" y="130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92063</xdr:rowOff>
    </xdr:from>
    <xdr:to>
      <xdr:col>107</xdr:col>
      <xdr:colOff>101600</xdr:colOff>
      <xdr:row>72</xdr:row>
      <xdr:rowOff>22213</xdr:rowOff>
    </xdr:to>
    <xdr:sp macro="" textlink="">
      <xdr:nvSpPr>
        <xdr:cNvPr id="884" name="楕円 883"/>
        <xdr:cNvSpPr/>
      </xdr:nvSpPr>
      <xdr:spPr>
        <a:xfrm>
          <a:off x="20383500" y="122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38740</xdr:rowOff>
    </xdr:from>
    <xdr:ext cx="534377" cy="259045"/>
    <xdr:sp macro="" textlink="">
      <xdr:nvSpPr>
        <xdr:cNvPr id="885" name="テキスト ボックス 884"/>
        <xdr:cNvSpPr txBox="1"/>
      </xdr:nvSpPr>
      <xdr:spPr>
        <a:xfrm>
          <a:off x="20167111" y="120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29655</xdr:rowOff>
    </xdr:from>
    <xdr:to>
      <xdr:col>102</xdr:col>
      <xdr:colOff>165100</xdr:colOff>
      <xdr:row>72</xdr:row>
      <xdr:rowOff>131255</xdr:rowOff>
    </xdr:to>
    <xdr:sp macro="" textlink="">
      <xdr:nvSpPr>
        <xdr:cNvPr id="886" name="楕円 885"/>
        <xdr:cNvSpPr/>
      </xdr:nvSpPr>
      <xdr:spPr>
        <a:xfrm>
          <a:off x="19494500" y="123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147782</xdr:rowOff>
    </xdr:from>
    <xdr:ext cx="534377" cy="259045"/>
    <xdr:sp macro="" textlink="">
      <xdr:nvSpPr>
        <xdr:cNvPr id="887" name="テキスト ボックス 886"/>
        <xdr:cNvSpPr txBox="1"/>
      </xdr:nvSpPr>
      <xdr:spPr>
        <a:xfrm>
          <a:off x="19278111" y="121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121209</xdr:rowOff>
    </xdr:from>
    <xdr:to>
      <xdr:col>98</xdr:col>
      <xdr:colOff>38100</xdr:colOff>
      <xdr:row>70</xdr:row>
      <xdr:rowOff>51359</xdr:rowOff>
    </xdr:to>
    <xdr:sp macro="" textlink="">
      <xdr:nvSpPr>
        <xdr:cNvPr id="888" name="楕円 887"/>
        <xdr:cNvSpPr/>
      </xdr:nvSpPr>
      <xdr:spPr>
        <a:xfrm>
          <a:off x="18605500" y="119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67886</xdr:rowOff>
    </xdr:from>
    <xdr:ext cx="534377" cy="259045"/>
    <xdr:sp macro="" textlink="">
      <xdr:nvSpPr>
        <xdr:cNvPr id="889" name="テキスト ボックス 888"/>
        <xdr:cNvSpPr txBox="1"/>
      </xdr:nvSpPr>
      <xdr:spPr>
        <a:xfrm>
          <a:off x="18389111" y="1172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本市の歳出決算総額についての住民一人当たりコストは、</a:t>
          </a:r>
          <a:r>
            <a:rPr kumimoji="1" lang="en-US" altLang="ja-JP" sz="1300">
              <a:latin typeface="ＭＳ Ｐゴシック" panose="020B0600070205080204" pitchFamily="50" charset="-128"/>
              <a:ea typeface="ＭＳ Ｐゴシック" panose="020B0600070205080204" pitchFamily="50" charset="-128"/>
            </a:rPr>
            <a:t>457,313</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47,674</a:t>
          </a:r>
          <a:r>
            <a:rPr kumimoji="1" lang="ja-JP" altLang="en-US" sz="1300">
              <a:latin typeface="ＭＳ Ｐゴシック" panose="020B0600070205080204" pitchFamily="50" charset="-128"/>
              <a:ea typeface="ＭＳ Ｐゴシック" panose="020B0600070205080204" pitchFamily="50" charset="-128"/>
            </a:rPr>
            <a:t>円となっており、全国・類似団体・県内と比較して、いずれにおいても平均を下回る水準となっている。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おいては、新規整備では小中学校普通教室空調設備整備事業の増等により、大幅な増となっている。一方、更新整備ではクリーンセンター長寿命化事業の最終年度であったことによる減等により、大幅な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貸付金においては、前年度から減となったものの、県との協調による商工業者向けの融資制度に係る資金預託による歳出額が多い状態が続いており、住民一人当たりコストが</a:t>
          </a:r>
          <a:r>
            <a:rPr kumimoji="1" lang="en-US" altLang="ja-JP" sz="1300">
              <a:latin typeface="ＭＳ Ｐゴシック" panose="020B0600070205080204" pitchFamily="50" charset="-128"/>
              <a:ea typeface="ＭＳ Ｐゴシック" panose="020B0600070205080204" pitchFamily="50" charset="-128"/>
            </a:rPr>
            <a:t>43,190</a:t>
          </a:r>
          <a:r>
            <a:rPr kumimoji="1" lang="ja-JP" altLang="en-US" sz="1300">
              <a:latin typeface="ＭＳ Ｐゴシック" panose="020B0600070205080204" pitchFamily="50" charset="-128"/>
              <a:ea typeface="ＭＳ Ｐゴシック" panose="020B0600070205080204" pitchFamily="50" charset="-128"/>
            </a:rPr>
            <a:t>円と類似団体の中でも最大となっている。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147,857
146,455
132.42
68,869,218
67,616,958
1,175,970
31,556,600
64,293,479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63500</xdr:rowOff>
    </xdr:from>
    <xdr:to>
      <xdr:col>24</xdr:col>
      <xdr:colOff>63500</xdr:colOff>
      <xdr:row>38</xdr:row>
      <xdr:rowOff>84074</xdr:rowOff>
    </xdr:to>
    <xdr:cxnSp macro="">
      <xdr:nvCxnSpPr>
        <xdr:cNvPr id="61" name="直線コネクタ 60"/>
        <xdr:cNvCxnSpPr/>
      </xdr:nvCxnSpPr>
      <xdr:spPr>
        <a:xfrm flipV="1">
          <a:off x="3797300" y="657860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69596</xdr:rowOff>
    </xdr:from>
    <xdr:to>
      <xdr:col>19</xdr:col>
      <xdr:colOff>177800</xdr:colOff>
      <xdr:row>38</xdr:row>
      <xdr:rowOff>84074</xdr:rowOff>
    </xdr:to>
    <xdr:cxnSp macro="">
      <xdr:nvCxnSpPr>
        <xdr:cNvPr id="64" name="直線コネクタ 63"/>
        <xdr:cNvCxnSpPr/>
      </xdr:nvCxnSpPr>
      <xdr:spPr>
        <a:xfrm>
          <a:off x="2908300" y="6584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22352</xdr:rowOff>
    </xdr:from>
    <xdr:to>
      <xdr:col>15</xdr:col>
      <xdr:colOff>50800</xdr:colOff>
      <xdr:row>38</xdr:row>
      <xdr:rowOff>69596</xdr:rowOff>
    </xdr:to>
    <xdr:cxnSp macro="">
      <xdr:nvCxnSpPr>
        <xdr:cNvPr id="67" name="直線コネクタ 66"/>
        <xdr:cNvCxnSpPr/>
      </xdr:nvCxnSpPr>
      <xdr:spPr>
        <a:xfrm>
          <a:off x="2019300" y="653745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41402</xdr:rowOff>
    </xdr:from>
    <xdr:to>
      <xdr:col>10</xdr:col>
      <xdr:colOff>114300</xdr:colOff>
      <xdr:row>38</xdr:row>
      <xdr:rowOff>22352</xdr:rowOff>
    </xdr:to>
    <xdr:cxnSp macro="">
      <xdr:nvCxnSpPr>
        <xdr:cNvPr id="70" name="直線コネクタ 69"/>
        <xdr:cNvCxnSpPr/>
      </xdr:nvCxnSpPr>
      <xdr:spPr>
        <a:xfrm>
          <a:off x="1130300" y="638505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xdr:rowOff>
    </xdr:from>
    <xdr:to>
      <xdr:col>24</xdr:col>
      <xdr:colOff>114300</xdr:colOff>
      <xdr:row>38</xdr:row>
      <xdr:rowOff>114300</xdr:rowOff>
    </xdr:to>
    <xdr:sp macro="" textlink="">
      <xdr:nvSpPr>
        <xdr:cNvPr id="80" name="楕円 79"/>
        <xdr:cNvSpPr/>
      </xdr:nvSpPr>
      <xdr:spPr>
        <a:xfrm>
          <a:off x="4584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162577</xdr:rowOff>
    </xdr:from>
    <xdr:ext cx="469744" cy="259045"/>
    <xdr:sp macro="" textlink="">
      <xdr:nvSpPr>
        <xdr:cNvPr id="81" name="議会費該当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33274</xdr:rowOff>
    </xdr:from>
    <xdr:to>
      <xdr:col>20</xdr:col>
      <xdr:colOff>38100</xdr:colOff>
      <xdr:row>38</xdr:row>
      <xdr:rowOff>134874</xdr:rowOff>
    </xdr:to>
    <xdr:sp macro="" textlink="">
      <xdr:nvSpPr>
        <xdr:cNvPr id="82" name="楕円 81"/>
        <xdr:cNvSpPr/>
      </xdr:nvSpPr>
      <xdr:spPr>
        <a:xfrm>
          <a:off x="3746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126001</xdr:rowOff>
    </xdr:from>
    <xdr:ext cx="469744" cy="259045"/>
    <xdr:sp macro="" textlink="">
      <xdr:nvSpPr>
        <xdr:cNvPr id="83" name="テキスト ボックス 82"/>
        <xdr:cNvSpPr txBox="1"/>
      </xdr:nvSpPr>
      <xdr:spPr>
        <a:xfrm>
          <a:off x="3562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18796</xdr:rowOff>
    </xdr:from>
    <xdr:to>
      <xdr:col>15</xdr:col>
      <xdr:colOff>101600</xdr:colOff>
      <xdr:row>38</xdr:row>
      <xdr:rowOff>120396</xdr:rowOff>
    </xdr:to>
    <xdr:sp macro="" textlink="">
      <xdr:nvSpPr>
        <xdr:cNvPr id="84" name="楕円 83"/>
        <xdr:cNvSpPr/>
      </xdr:nvSpPr>
      <xdr:spPr>
        <a:xfrm>
          <a:off x="2857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111523</xdr:rowOff>
    </xdr:from>
    <xdr:ext cx="469744" cy="259045"/>
    <xdr:sp macro="" textlink="">
      <xdr:nvSpPr>
        <xdr:cNvPr id="85" name="テキスト ボックス 84"/>
        <xdr:cNvSpPr txBox="1"/>
      </xdr:nvSpPr>
      <xdr:spPr>
        <a:xfrm>
          <a:off x="2673428"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143002</xdr:rowOff>
    </xdr:from>
    <xdr:to>
      <xdr:col>10</xdr:col>
      <xdr:colOff>165100</xdr:colOff>
      <xdr:row>38</xdr:row>
      <xdr:rowOff>73152</xdr:rowOff>
    </xdr:to>
    <xdr:sp macro="" textlink="">
      <xdr:nvSpPr>
        <xdr:cNvPr id="86" name="楕円 85"/>
        <xdr:cNvSpPr/>
      </xdr:nvSpPr>
      <xdr:spPr>
        <a:xfrm>
          <a:off x="1968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64279</xdr:rowOff>
    </xdr:from>
    <xdr:ext cx="469744" cy="259045"/>
    <xdr:sp macro="" textlink="">
      <xdr:nvSpPr>
        <xdr:cNvPr id="87" name="テキスト ボックス 86"/>
        <xdr:cNvSpPr txBox="1"/>
      </xdr:nvSpPr>
      <xdr:spPr>
        <a:xfrm>
          <a:off x="1784428"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162052</xdr:rowOff>
    </xdr:from>
    <xdr:to>
      <xdr:col>6</xdr:col>
      <xdr:colOff>38100</xdr:colOff>
      <xdr:row>37</xdr:row>
      <xdr:rowOff>92202</xdr:rowOff>
    </xdr:to>
    <xdr:sp macro="" textlink="">
      <xdr:nvSpPr>
        <xdr:cNvPr id="88" name="楕円 87"/>
        <xdr:cNvSpPr/>
      </xdr:nvSpPr>
      <xdr:spPr>
        <a:xfrm>
          <a:off x="107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83329</xdr:rowOff>
    </xdr:from>
    <xdr:ext cx="469744" cy="259045"/>
    <xdr:sp macro="" textlink="">
      <xdr:nvSpPr>
        <xdr:cNvPr id="89" name="テキスト ボックス 88"/>
        <xdr:cNvSpPr txBox="1"/>
      </xdr:nvSpPr>
      <xdr:spPr>
        <a:xfrm>
          <a:off x="895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108218</xdr:rowOff>
    </xdr:from>
    <xdr:to>
      <xdr:col>24</xdr:col>
      <xdr:colOff>63500</xdr:colOff>
      <xdr:row>58</xdr:row>
      <xdr:rowOff>112542</xdr:rowOff>
    </xdr:to>
    <xdr:cxnSp macro="">
      <xdr:nvCxnSpPr>
        <xdr:cNvPr id="120" name="直線コネクタ 119"/>
        <xdr:cNvCxnSpPr/>
      </xdr:nvCxnSpPr>
      <xdr:spPr>
        <a:xfrm flipV="1">
          <a:off x="3797300" y="10052318"/>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112542</xdr:rowOff>
    </xdr:from>
    <xdr:to>
      <xdr:col>19</xdr:col>
      <xdr:colOff>177800</xdr:colOff>
      <xdr:row>58</xdr:row>
      <xdr:rowOff>146029</xdr:rowOff>
    </xdr:to>
    <xdr:cxnSp macro="">
      <xdr:nvCxnSpPr>
        <xdr:cNvPr id="123" name="直線コネクタ 122"/>
        <xdr:cNvCxnSpPr/>
      </xdr:nvCxnSpPr>
      <xdr:spPr>
        <a:xfrm flipV="1">
          <a:off x="2908300" y="10056642"/>
          <a:ext cx="889000" cy="3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146029</xdr:rowOff>
    </xdr:from>
    <xdr:to>
      <xdr:col>15</xdr:col>
      <xdr:colOff>50800</xdr:colOff>
      <xdr:row>58</xdr:row>
      <xdr:rowOff>149507</xdr:rowOff>
    </xdr:to>
    <xdr:cxnSp macro="">
      <xdr:nvCxnSpPr>
        <xdr:cNvPr id="126" name="直線コネクタ 125"/>
        <xdr:cNvCxnSpPr/>
      </xdr:nvCxnSpPr>
      <xdr:spPr>
        <a:xfrm flipV="1">
          <a:off x="2019300" y="10090129"/>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128309</xdr:rowOff>
    </xdr:from>
    <xdr:to>
      <xdr:col>10</xdr:col>
      <xdr:colOff>114300</xdr:colOff>
      <xdr:row>58</xdr:row>
      <xdr:rowOff>149507</xdr:rowOff>
    </xdr:to>
    <xdr:cxnSp macro="">
      <xdr:nvCxnSpPr>
        <xdr:cNvPr id="129" name="直線コネクタ 128"/>
        <xdr:cNvCxnSpPr/>
      </xdr:nvCxnSpPr>
      <xdr:spPr>
        <a:xfrm>
          <a:off x="1130300" y="10072409"/>
          <a:ext cx="889000" cy="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167140</xdr:rowOff>
    </xdr:from>
    <xdr:ext cx="534377" cy="259045"/>
    <xdr:sp macro="" textlink="">
      <xdr:nvSpPr>
        <xdr:cNvPr id="133" name="テキスト ボックス 132"/>
        <xdr:cNvSpPr txBox="1"/>
      </xdr:nvSpPr>
      <xdr:spPr>
        <a:xfrm>
          <a:off x="863111" y="9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57418</xdr:rowOff>
    </xdr:from>
    <xdr:to>
      <xdr:col>24</xdr:col>
      <xdr:colOff>114300</xdr:colOff>
      <xdr:row>58</xdr:row>
      <xdr:rowOff>159018</xdr:rowOff>
    </xdr:to>
    <xdr:sp macro="" textlink="">
      <xdr:nvSpPr>
        <xdr:cNvPr id="139" name="楕円 138"/>
        <xdr:cNvSpPr/>
      </xdr:nvSpPr>
      <xdr:spPr>
        <a:xfrm>
          <a:off x="4584700" y="100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61742</xdr:rowOff>
    </xdr:from>
    <xdr:to>
      <xdr:col>20</xdr:col>
      <xdr:colOff>38100</xdr:colOff>
      <xdr:row>58</xdr:row>
      <xdr:rowOff>163342</xdr:rowOff>
    </xdr:to>
    <xdr:sp macro="" textlink="">
      <xdr:nvSpPr>
        <xdr:cNvPr id="141" name="楕円 140"/>
        <xdr:cNvSpPr/>
      </xdr:nvSpPr>
      <xdr:spPr>
        <a:xfrm>
          <a:off x="37465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154469</xdr:rowOff>
    </xdr:from>
    <xdr:ext cx="534377" cy="259045"/>
    <xdr:sp macro="" textlink="">
      <xdr:nvSpPr>
        <xdr:cNvPr id="142" name="テキスト ボックス 141"/>
        <xdr:cNvSpPr txBox="1"/>
      </xdr:nvSpPr>
      <xdr:spPr>
        <a:xfrm>
          <a:off x="3530111" y="100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95229</xdr:rowOff>
    </xdr:from>
    <xdr:to>
      <xdr:col>15</xdr:col>
      <xdr:colOff>101600</xdr:colOff>
      <xdr:row>59</xdr:row>
      <xdr:rowOff>25379</xdr:rowOff>
    </xdr:to>
    <xdr:sp macro="" textlink="">
      <xdr:nvSpPr>
        <xdr:cNvPr id="143" name="楕円 142"/>
        <xdr:cNvSpPr/>
      </xdr:nvSpPr>
      <xdr:spPr>
        <a:xfrm>
          <a:off x="2857500" y="100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16506</xdr:rowOff>
    </xdr:from>
    <xdr:ext cx="534377" cy="259045"/>
    <xdr:sp macro="" textlink="">
      <xdr:nvSpPr>
        <xdr:cNvPr id="144" name="テキスト ボックス 143"/>
        <xdr:cNvSpPr txBox="1"/>
      </xdr:nvSpPr>
      <xdr:spPr>
        <a:xfrm>
          <a:off x="2641111" y="101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98707</xdr:rowOff>
    </xdr:from>
    <xdr:to>
      <xdr:col>10</xdr:col>
      <xdr:colOff>165100</xdr:colOff>
      <xdr:row>59</xdr:row>
      <xdr:rowOff>28857</xdr:rowOff>
    </xdr:to>
    <xdr:sp macro="" textlink="">
      <xdr:nvSpPr>
        <xdr:cNvPr id="145" name="楕円 144"/>
        <xdr:cNvSpPr/>
      </xdr:nvSpPr>
      <xdr:spPr>
        <a:xfrm>
          <a:off x="1968500" y="100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19984</xdr:rowOff>
    </xdr:from>
    <xdr:ext cx="534377" cy="259045"/>
    <xdr:sp macro="" textlink="">
      <xdr:nvSpPr>
        <xdr:cNvPr id="146" name="テキスト ボックス 145"/>
        <xdr:cNvSpPr txBox="1"/>
      </xdr:nvSpPr>
      <xdr:spPr>
        <a:xfrm>
          <a:off x="1752111" y="1013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77509</xdr:rowOff>
    </xdr:from>
    <xdr:to>
      <xdr:col>6</xdr:col>
      <xdr:colOff>38100</xdr:colOff>
      <xdr:row>59</xdr:row>
      <xdr:rowOff>7659</xdr:rowOff>
    </xdr:to>
    <xdr:sp macro="" textlink="">
      <xdr:nvSpPr>
        <xdr:cNvPr id="147" name="楕円 146"/>
        <xdr:cNvSpPr/>
      </xdr:nvSpPr>
      <xdr:spPr>
        <a:xfrm>
          <a:off x="1079500" y="100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170236</xdr:rowOff>
    </xdr:from>
    <xdr:ext cx="534377" cy="259045"/>
    <xdr:sp macro="" textlink="">
      <xdr:nvSpPr>
        <xdr:cNvPr id="148" name="テキスト ボックス 147"/>
        <xdr:cNvSpPr txBox="1"/>
      </xdr:nvSpPr>
      <xdr:spPr>
        <a:xfrm>
          <a:off x="863111" y="101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59068</xdr:rowOff>
    </xdr:from>
    <xdr:to>
      <xdr:col>24</xdr:col>
      <xdr:colOff>63500</xdr:colOff>
      <xdr:row>75</xdr:row>
      <xdr:rowOff>132499</xdr:rowOff>
    </xdr:to>
    <xdr:cxnSp macro="">
      <xdr:nvCxnSpPr>
        <xdr:cNvPr id="178" name="直線コネクタ 177"/>
        <xdr:cNvCxnSpPr/>
      </xdr:nvCxnSpPr>
      <xdr:spPr>
        <a:xfrm flipV="1">
          <a:off x="3797300" y="12917818"/>
          <a:ext cx="8382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97879</xdr:rowOff>
    </xdr:from>
    <xdr:to>
      <xdr:col>19</xdr:col>
      <xdr:colOff>177800</xdr:colOff>
      <xdr:row>75</xdr:row>
      <xdr:rowOff>132499</xdr:rowOff>
    </xdr:to>
    <xdr:cxnSp macro="">
      <xdr:nvCxnSpPr>
        <xdr:cNvPr id="181" name="直線コネクタ 180"/>
        <xdr:cNvCxnSpPr/>
      </xdr:nvCxnSpPr>
      <xdr:spPr>
        <a:xfrm>
          <a:off x="2908300" y="12956629"/>
          <a:ext cx="8890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97879</xdr:rowOff>
    </xdr:from>
    <xdr:to>
      <xdr:col>15</xdr:col>
      <xdr:colOff>50800</xdr:colOff>
      <xdr:row>75</xdr:row>
      <xdr:rowOff>169684</xdr:rowOff>
    </xdr:to>
    <xdr:cxnSp macro="">
      <xdr:nvCxnSpPr>
        <xdr:cNvPr id="184" name="直線コネクタ 183"/>
        <xdr:cNvCxnSpPr/>
      </xdr:nvCxnSpPr>
      <xdr:spPr>
        <a:xfrm flipV="1">
          <a:off x="2019300" y="12956629"/>
          <a:ext cx="889000" cy="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169684</xdr:rowOff>
    </xdr:from>
    <xdr:to>
      <xdr:col>10</xdr:col>
      <xdr:colOff>114300</xdr:colOff>
      <xdr:row>76</xdr:row>
      <xdr:rowOff>94526</xdr:rowOff>
    </xdr:to>
    <xdr:cxnSp macro="">
      <xdr:nvCxnSpPr>
        <xdr:cNvPr id="187" name="直線コネクタ 186"/>
        <xdr:cNvCxnSpPr/>
      </xdr:nvCxnSpPr>
      <xdr:spPr>
        <a:xfrm flipV="1">
          <a:off x="1130300" y="13028434"/>
          <a:ext cx="889000" cy="9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71111</xdr:rowOff>
    </xdr:from>
    <xdr:ext cx="599010" cy="259045"/>
    <xdr:sp macro="" textlink="">
      <xdr:nvSpPr>
        <xdr:cNvPr id="191" name="テキスト ボックス 190"/>
        <xdr:cNvSpPr txBox="1"/>
      </xdr:nvSpPr>
      <xdr:spPr>
        <a:xfrm>
          <a:off x="830795"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xdr:rowOff>
    </xdr:from>
    <xdr:to>
      <xdr:col>24</xdr:col>
      <xdr:colOff>114300</xdr:colOff>
      <xdr:row>75</xdr:row>
      <xdr:rowOff>109868</xdr:rowOff>
    </xdr:to>
    <xdr:sp macro="" textlink="">
      <xdr:nvSpPr>
        <xdr:cNvPr id="197" name="楕円 196"/>
        <xdr:cNvSpPr/>
      </xdr:nvSpPr>
      <xdr:spPr>
        <a:xfrm>
          <a:off x="4584700" y="128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31145</xdr:rowOff>
    </xdr:from>
    <xdr:ext cx="599010" cy="259045"/>
    <xdr:sp macro="" textlink="">
      <xdr:nvSpPr>
        <xdr:cNvPr id="198" name="民生費該当値テキスト"/>
        <xdr:cNvSpPr txBox="1"/>
      </xdr:nvSpPr>
      <xdr:spPr>
        <a:xfrm>
          <a:off x="4686300" y="1271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81699</xdr:rowOff>
    </xdr:from>
    <xdr:to>
      <xdr:col>20</xdr:col>
      <xdr:colOff>38100</xdr:colOff>
      <xdr:row>76</xdr:row>
      <xdr:rowOff>11849</xdr:rowOff>
    </xdr:to>
    <xdr:sp macro="" textlink="">
      <xdr:nvSpPr>
        <xdr:cNvPr id="199" name="楕円 198"/>
        <xdr:cNvSpPr/>
      </xdr:nvSpPr>
      <xdr:spPr>
        <a:xfrm>
          <a:off x="3746500" y="129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28376</xdr:rowOff>
    </xdr:from>
    <xdr:ext cx="599010" cy="259045"/>
    <xdr:sp macro="" textlink="">
      <xdr:nvSpPr>
        <xdr:cNvPr id="200" name="テキスト ボックス 199"/>
        <xdr:cNvSpPr txBox="1"/>
      </xdr:nvSpPr>
      <xdr:spPr>
        <a:xfrm>
          <a:off x="3497795" y="1271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47079</xdr:rowOff>
    </xdr:from>
    <xdr:to>
      <xdr:col>15</xdr:col>
      <xdr:colOff>101600</xdr:colOff>
      <xdr:row>75</xdr:row>
      <xdr:rowOff>148679</xdr:rowOff>
    </xdr:to>
    <xdr:sp macro="" textlink="">
      <xdr:nvSpPr>
        <xdr:cNvPr id="201" name="楕円 200"/>
        <xdr:cNvSpPr/>
      </xdr:nvSpPr>
      <xdr:spPr>
        <a:xfrm>
          <a:off x="2857500" y="129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165206</xdr:rowOff>
    </xdr:from>
    <xdr:ext cx="599010" cy="259045"/>
    <xdr:sp macro="" textlink="">
      <xdr:nvSpPr>
        <xdr:cNvPr id="202" name="テキスト ボックス 201"/>
        <xdr:cNvSpPr txBox="1"/>
      </xdr:nvSpPr>
      <xdr:spPr>
        <a:xfrm>
          <a:off x="2608795" y="1268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118885</xdr:rowOff>
    </xdr:from>
    <xdr:to>
      <xdr:col>10</xdr:col>
      <xdr:colOff>165100</xdr:colOff>
      <xdr:row>76</xdr:row>
      <xdr:rowOff>49036</xdr:rowOff>
    </xdr:to>
    <xdr:sp macro="" textlink="">
      <xdr:nvSpPr>
        <xdr:cNvPr id="203" name="楕円 202"/>
        <xdr:cNvSpPr/>
      </xdr:nvSpPr>
      <xdr:spPr>
        <a:xfrm>
          <a:off x="1968500" y="12977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65562</xdr:rowOff>
    </xdr:from>
    <xdr:ext cx="599010" cy="259045"/>
    <xdr:sp macro="" textlink="">
      <xdr:nvSpPr>
        <xdr:cNvPr id="204" name="テキスト ボックス 203"/>
        <xdr:cNvSpPr txBox="1"/>
      </xdr:nvSpPr>
      <xdr:spPr>
        <a:xfrm>
          <a:off x="1719795" y="1275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43726</xdr:rowOff>
    </xdr:from>
    <xdr:to>
      <xdr:col>6</xdr:col>
      <xdr:colOff>38100</xdr:colOff>
      <xdr:row>76</xdr:row>
      <xdr:rowOff>145326</xdr:rowOff>
    </xdr:to>
    <xdr:sp macro="" textlink="">
      <xdr:nvSpPr>
        <xdr:cNvPr id="205" name="楕円 204"/>
        <xdr:cNvSpPr/>
      </xdr:nvSpPr>
      <xdr:spPr>
        <a:xfrm>
          <a:off x="1079500" y="130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136453</xdr:rowOff>
    </xdr:from>
    <xdr:ext cx="599010" cy="259045"/>
    <xdr:sp macro="" textlink="">
      <xdr:nvSpPr>
        <xdr:cNvPr id="206" name="テキスト ボックス 205"/>
        <xdr:cNvSpPr txBox="1"/>
      </xdr:nvSpPr>
      <xdr:spPr>
        <a:xfrm>
          <a:off x="830795" y="131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142117</xdr:rowOff>
    </xdr:from>
    <xdr:to>
      <xdr:col>24</xdr:col>
      <xdr:colOff>63500</xdr:colOff>
      <xdr:row>95</xdr:row>
      <xdr:rowOff>77456</xdr:rowOff>
    </xdr:to>
    <xdr:cxnSp macro="">
      <xdr:nvCxnSpPr>
        <xdr:cNvPr id="238" name="直線コネクタ 237"/>
        <xdr:cNvCxnSpPr/>
      </xdr:nvCxnSpPr>
      <xdr:spPr>
        <a:xfrm>
          <a:off x="3797300" y="16086967"/>
          <a:ext cx="838200" cy="2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142117</xdr:rowOff>
    </xdr:from>
    <xdr:to>
      <xdr:col>19</xdr:col>
      <xdr:colOff>177800</xdr:colOff>
      <xdr:row>93</xdr:row>
      <xdr:rowOff>151653</xdr:rowOff>
    </xdr:to>
    <xdr:cxnSp macro="">
      <xdr:nvCxnSpPr>
        <xdr:cNvPr id="241" name="直線コネクタ 240"/>
        <xdr:cNvCxnSpPr/>
      </xdr:nvCxnSpPr>
      <xdr:spPr>
        <a:xfrm flipV="1">
          <a:off x="2908300" y="16086967"/>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43" name="テキスト ボックス 242"/>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151653</xdr:rowOff>
    </xdr:from>
    <xdr:to>
      <xdr:col>15</xdr:col>
      <xdr:colOff>50800</xdr:colOff>
      <xdr:row>96</xdr:row>
      <xdr:rowOff>14590</xdr:rowOff>
    </xdr:to>
    <xdr:cxnSp macro="">
      <xdr:nvCxnSpPr>
        <xdr:cNvPr id="244" name="直線コネクタ 243"/>
        <xdr:cNvCxnSpPr/>
      </xdr:nvCxnSpPr>
      <xdr:spPr>
        <a:xfrm flipV="1">
          <a:off x="2019300" y="16096503"/>
          <a:ext cx="889000" cy="37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149889</xdr:rowOff>
    </xdr:from>
    <xdr:to>
      <xdr:col>10</xdr:col>
      <xdr:colOff>114300</xdr:colOff>
      <xdr:row>96</xdr:row>
      <xdr:rowOff>14590</xdr:rowOff>
    </xdr:to>
    <xdr:cxnSp macro="">
      <xdr:nvCxnSpPr>
        <xdr:cNvPr id="247" name="直線コネクタ 246"/>
        <xdr:cNvCxnSpPr/>
      </xdr:nvCxnSpPr>
      <xdr:spPr>
        <a:xfrm>
          <a:off x="1130300" y="16437639"/>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26656</xdr:rowOff>
    </xdr:from>
    <xdr:to>
      <xdr:col>24</xdr:col>
      <xdr:colOff>114300</xdr:colOff>
      <xdr:row>95</xdr:row>
      <xdr:rowOff>128256</xdr:rowOff>
    </xdr:to>
    <xdr:sp macro="" textlink="">
      <xdr:nvSpPr>
        <xdr:cNvPr id="257" name="楕円 256"/>
        <xdr:cNvSpPr/>
      </xdr:nvSpPr>
      <xdr:spPr>
        <a:xfrm>
          <a:off x="4584700" y="163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5083</xdr:rowOff>
    </xdr:from>
    <xdr:ext cx="534377" cy="259045"/>
    <xdr:sp macro="" textlink="">
      <xdr:nvSpPr>
        <xdr:cNvPr id="258" name="衛生費該当値テキスト"/>
        <xdr:cNvSpPr txBox="1"/>
      </xdr:nvSpPr>
      <xdr:spPr>
        <a:xfrm>
          <a:off x="4686300" y="162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91317</xdr:rowOff>
    </xdr:from>
    <xdr:to>
      <xdr:col>20</xdr:col>
      <xdr:colOff>38100</xdr:colOff>
      <xdr:row>94</xdr:row>
      <xdr:rowOff>21467</xdr:rowOff>
    </xdr:to>
    <xdr:sp macro="" textlink="">
      <xdr:nvSpPr>
        <xdr:cNvPr id="259" name="楕円 258"/>
        <xdr:cNvSpPr/>
      </xdr:nvSpPr>
      <xdr:spPr>
        <a:xfrm>
          <a:off x="3746500" y="160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37994</xdr:rowOff>
    </xdr:from>
    <xdr:ext cx="534377" cy="259045"/>
    <xdr:sp macro="" textlink="">
      <xdr:nvSpPr>
        <xdr:cNvPr id="260" name="テキスト ボックス 259"/>
        <xdr:cNvSpPr txBox="1"/>
      </xdr:nvSpPr>
      <xdr:spPr>
        <a:xfrm>
          <a:off x="3530111" y="158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100853</xdr:rowOff>
    </xdr:from>
    <xdr:to>
      <xdr:col>15</xdr:col>
      <xdr:colOff>101600</xdr:colOff>
      <xdr:row>94</xdr:row>
      <xdr:rowOff>31003</xdr:rowOff>
    </xdr:to>
    <xdr:sp macro="" textlink="">
      <xdr:nvSpPr>
        <xdr:cNvPr id="261" name="楕円 260"/>
        <xdr:cNvSpPr/>
      </xdr:nvSpPr>
      <xdr:spPr>
        <a:xfrm>
          <a:off x="2857500" y="160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47530</xdr:rowOff>
    </xdr:from>
    <xdr:ext cx="534377" cy="259045"/>
    <xdr:sp macro="" textlink="">
      <xdr:nvSpPr>
        <xdr:cNvPr id="262" name="テキスト ボックス 261"/>
        <xdr:cNvSpPr txBox="1"/>
      </xdr:nvSpPr>
      <xdr:spPr>
        <a:xfrm>
          <a:off x="2641111" y="158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135240</xdr:rowOff>
    </xdr:from>
    <xdr:to>
      <xdr:col>10</xdr:col>
      <xdr:colOff>165100</xdr:colOff>
      <xdr:row>96</xdr:row>
      <xdr:rowOff>65390</xdr:rowOff>
    </xdr:to>
    <xdr:sp macro="" textlink="">
      <xdr:nvSpPr>
        <xdr:cNvPr id="263" name="楕円 262"/>
        <xdr:cNvSpPr/>
      </xdr:nvSpPr>
      <xdr:spPr>
        <a:xfrm>
          <a:off x="1968500" y="164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56517</xdr:rowOff>
    </xdr:from>
    <xdr:ext cx="534377" cy="259045"/>
    <xdr:sp macro="" textlink="">
      <xdr:nvSpPr>
        <xdr:cNvPr id="264" name="テキスト ボックス 263"/>
        <xdr:cNvSpPr txBox="1"/>
      </xdr:nvSpPr>
      <xdr:spPr>
        <a:xfrm>
          <a:off x="1752111" y="165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99089</xdr:rowOff>
    </xdr:from>
    <xdr:to>
      <xdr:col>6</xdr:col>
      <xdr:colOff>38100</xdr:colOff>
      <xdr:row>96</xdr:row>
      <xdr:rowOff>29239</xdr:rowOff>
    </xdr:to>
    <xdr:sp macro="" textlink="">
      <xdr:nvSpPr>
        <xdr:cNvPr id="265" name="楕円 264"/>
        <xdr:cNvSpPr/>
      </xdr:nvSpPr>
      <xdr:spPr>
        <a:xfrm>
          <a:off x="1079500" y="163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20366</xdr:rowOff>
    </xdr:from>
    <xdr:ext cx="534377" cy="259045"/>
    <xdr:sp macro="" textlink="">
      <xdr:nvSpPr>
        <xdr:cNvPr id="266" name="テキスト ボックス 265"/>
        <xdr:cNvSpPr txBox="1"/>
      </xdr:nvSpPr>
      <xdr:spPr>
        <a:xfrm>
          <a:off x="863111" y="164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58775</xdr:rowOff>
    </xdr:from>
    <xdr:to>
      <xdr:col>55</xdr:col>
      <xdr:colOff>0</xdr:colOff>
      <xdr:row>36</xdr:row>
      <xdr:rowOff>36830</xdr:rowOff>
    </xdr:to>
    <xdr:cxnSp macro="">
      <xdr:nvCxnSpPr>
        <xdr:cNvPr id="293" name="直線コネクタ 292"/>
        <xdr:cNvCxnSpPr/>
      </xdr:nvCxnSpPr>
      <xdr:spPr>
        <a:xfrm>
          <a:off x="9639300" y="5888075"/>
          <a:ext cx="838200" cy="3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19457</xdr:rowOff>
    </xdr:from>
    <xdr:to>
      <xdr:col>50</xdr:col>
      <xdr:colOff>114300</xdr:colOff>
      <xdr:row>34</xdr:row>
      <xdr:rowOff>58775</xdr:rowOff>
    </xdr:to>
    <xdr:cxnSp macro="">
      <xdr:nvCxnSpPr>
        <xdr:cNvPr id="296" name="直線コネクタ 295"/>
        <xdr:cNvCxnSpPr/>
      </xdr:nvCxnSpPr>
      <xdr:spPr>
        <a:xfrm>
          <a:off x="8750300" y="5848757"/>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6198</xdr:rowOff>
    </xdr:from>
    <xdr:to>
      <xdr:col>45</xdr:col>
      <xdr:colOff>177800</xdr:colOff>
      <xdr:row>34</xdr:row>
      <xdr:rowOff>19457</xdr:rowOff>
    </xdr:to>
    <xdr:cxnSp macro="">
      <xdr:nvCxnSpPr>
        <xdr:cNvPr id="299" name="直線コネクタ 298"/>
        <xdr:cNvCxnSpPr/>
      </xdr:nvCxnSpPr>
      <xdr:spPr>
        <a:xfrm>
          <a:off x="7861300" y="583549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6198</xdr:rowOff>
    </xdr:from>
    <xdr:to>
      <xdr:col>41</xdr:col>
      <xdr:colOff>50800</xdr:colOff>
      <xdr:row>34</xdr:row>
      <xdr:rowOff>12141</xdr:rowOff>
    </xdr:to>
    <xdr:cxnSp macro="">
      <xdr:nvCxnSpPr>
        <xdr:cNvPr id="302" name="直線コネクタ 301"/>
        <xdr:cNvCxnSpPr/>
      </xdr:nvCxnSpPr>
      <xdr:spPr>
        <a:xfrm flipV="1">
          <a:off x="6972300" y="583549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145965</xdr:rowOff>
    </xdr:from>
    <xdr:ext cx="469744" cy="259045"/>
    <xdr:sp macro="" textlink="">
      <xdr:nvSpPr>
        <xdr:cNvPr id="306" name="テキスト ボックス 305"/>
        <xdr:cNvSpPr txBox="1"/>
      </xdr:nvSpPr>
      <xdr:spPr>
        <a:xfrm>
          <a:off x="6737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157480</xdr:rowOff>
    </xdr:from>
    <xdr:to>
      <xdr:col>55</xdr:col>
      <xdr:colOff>50800</xdr:colOff>
      <xdr:row>36</xdr:row>
      <xdr:rowOff>87630</xdr:rowOff>
    </xdr:to>
    <xdr:sp macro="" textlink="">
      <xdr:nvSpPr>
        <xdr:cNvPr id="312" name="楕円 311"/>
        <xdr:cNvSpPr/>
      </xdr:nvSpPr>
      <xdr:spPr>
        <a:xfrm>
          <a:off x="10426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8907</xdr:rowOff>
    </xdr:from>
    <xdr:ext cx="378565" cy="259045"/>
    <xdr:sp macro="" textlink="">
      <xdr:nvSpPr>
        <xdr:cNvPr id="313" name="労働費該当値テキスト"/>
        <xdr:cNvSpPr txBox="1"/>
      </xdr:nvSpPr>
      <xdr:spPr>
        <a:xfrm>
          <a:off x="10528300" y="600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7975</xdr:rowOff>
    </xdr:from>
    <xdr:to>
      <xdr:col>50</xdr:col>
      <xdr:colOff>165100</xdr:colOff>
      <xdr:row>34</xdr:row>
      <xdr:rowOff>109575</xdr:rowOff>
    </xdr:to>
    <xdr:sp macro="" textlink="">
      <xdr:nvSpPr>
        <xdr:cNvPr id="314" name="楕円 313"/>
        <xdr:cNvSpPr/>
      </xdr:nvSpPr>
      <xdr:spPr>
        <a:xfrm>
          <a:off x="9588500" y="58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126102</xdr:rowOff>
    </xdr:from>
    <xdr:ext cx="469744" cy="259045"/>
    <xdr:sp macro="" textlink="">
      <xdr:nvSpPr>
        <xdr:cNvPr id="315" name="テキスト ボックス 314"/>
        <xdr:cNvSpPr txBox="1"/>
      </xdr:nvSpPr>
      <xdr:spPr>
        <a:xfrm>
          <a:off x="9404428" y="56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140107</xdr:rowOff>
    </xdr:from>
    <xdr:to>
      <xdr:col>46</xdr:col>
      <xdr:colOff>38100</xdr:colOff>
      <xdr:row>34</xdr:row>
      <xdr:rowOff>70257</xdr:rowOff>
    </xdr:to>
    <xdr:sp macro="" textlink="">
      <xdr:nvSpPr>
        <xdr:cNvPr id="316" name="楕円 315"/>
        <xdr:cNvSpPr/>
      </xdr:nvSpPr>
      <xdr:spPr>
        <a:xfrm>
          <a:off x="8699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86784</xdr:rowOff>
    </xdr:from>
    <xdr:ext cx="469744" cy="259045"/>
    <xdr:sp macro="" textlink="">
      <xdr:nvSpPr>
        <xdr:cNvPr id="317" name="テキスト ボックス 316"/>
        <xdr:cNvSpPr txBox="1"/>
      </xdr:nvSpPr>
      <xdr:spPr>
        <a:xfrm>
          <a:off x="8515428" y="55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126848</xdr:rowOff>
    </xdr:from>
    <xdr:to>
      <xdr:col>41</xdr:col>
      <xdr:colOff>101600</xdr:colOff>
      <xdr:row>34</xdr:row>
      <xdr:rowOff>56998</xdr:rowOff>
    </xdr:to>
    <xdr:sp macro="" textlink="">
      <xdr:nvSpPr>
        <xdr:cNvPr id="318" name="楕円 317"/>
        <xdr:cNvSpPr/>
      </xdr:nvSpPr>
      <xdr:spPr>
        <a:xfrm>
          <a:off x="7810500" y="5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73525</xdr:rowOff>
    </xdr:from>
    <xdr:ext cx="469744" cy="259045"/>
    <xdr:sp macro="" textlink="">
      <xdr:nvSpPr>
        <xdr:cNvPr id="319" name="テキスト ボックス 318"/>
        <xdr:cNvSpPr txBox="1"/>
      </xdr:nvSpPr>
      <xdr:spPr>
        <a:xfrm>
          <a:off x="7626428" y="55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132791</xdr:rowOff>
    </xdr:from>
    <xdr:to>
      <xdr:col>36</xdr:col>
      <xdr:colOff>165100</xdr:colOff>
      <xdr:row>34</xdr:row>
      <xdr:rowOff>62941</xdr:rowOff>
    </xdr:to>
    <xdr:sp macro="" textlink="">
      <xdr:nvSpPr>
        <xdr:cNvPr id="320" name="楕円 319"/>
        <xdr:cNvSpPr/>
      </xdr:nvSpPr>
      <xdr:spPr>
        <a:xfrm>
          <a:off x="6921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79468</xdr:rowOff>
    </xdr:from>
    <xdr:ext cx="469744" cy="259045"/>
    <xdr:sp macro="" textlink="">
      <xdr:nvSpPr>
        <xdr:cNvPr id="321" name="テキスト ボックス 320"/>
        <xdr:cNvSpPr txBox="1"/>
      </xdr:nvSpPr>
      <xdr:spPr>
        <a:xfrm>
          <a:off x="6737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119492</xdr:rowOff>
    </xdr:from>
    <xdr:to>
      <xdr:col>55</xdr:col>
      <xdr:colOff>0</xdr:colOff>
      <xdr:row>56</xdr:row>
      <xdr:rowOff>147838</xdr:rowOff>
    </xdr:to>
    <xdr:cxnSp macro="">
      <xdr:nvCxnSpPr>
        <xdr:cNvPr id="348" name="直線コネクタ 347"/>
        <xdr:cNvCxnSpPr/>
      </xdr:nvCxnSpPr>
      <xdr:spPr>
        <a:xfrm>
          <a:off x="9639300" y="9720692"/>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119492</xdr:rowOff>
    </xdr:from>
    <xdr:to>
      <xdr:col>50</xdr:col>
      <xdr:colOff>114300</xdr:colOff>
      <xdr:row>56</xdr:row>
      <xdr:rowOff>139380</xdr:rowOff>
    </xdr:to>
    <xdr:cxnSp macro="">
      <xdr:nvCxnSpPr>
        <xdr:cNvPr id="351" name="直線コネクタ 350"/>
        <xdr:cNvCxnSpPr/>
      </xdr:nvCxnSpPr>
      <xdr:spPr>
        <a:xfrm flipV="1">
          <a:off x="8750300" y="972069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139380</xdr:rowOff>
    </xdr:from>
    <xdr:to>
      <xdr:col>45</xdr:col>
      <xdr:colOff>177800</xdr:colOff>
      <xdr:row>56</xdr:row>
      <xdr:rowOff>148113</xdr:rowOff>
    </xdr:to>
    <xdr:cxnSp macro="">
      <xdr:nvCxnSpPr>
        <xdr:cNvPr id="354" name="直線コネクタ 353"/>
        <xdr:cNvCxnSpPr/>
      </xdr:nvCxnSpPr>
      <xdr:spPr>
        <a:xfrm flipV="1">
          <a:off x="7861300" y="9740580"/>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6" name="テキスト ボックス 355"/>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144546</xdr:rowOff>
    </xdr:from>
    <xdr:to>
      <xdr:col>41</xdr:col>
      <xdr:colOff>50800</xdr:colOff>
      <xdr:row>56</xdr:row>
      <xdr:rowOff>148113</xdr:rowOff>
    </xdr:to>
    <xdr:cxnSp macro="">
      <xdr:nvCxnSpPr>
        <xdr:cNvPr id="357" name="直線コネクタ 356"/>
        <xdr:cNvCxnSpPr/>
      </xdr:nvCxnSpPr>
      <xdr:spPr>
        <a:xfrm>
          <a:off x="6972300" y="9745746"/>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166291</xdr:rowOff>
    </xdr:from>
    <xdr:ext cx="534377" cy="259045"/>
    <xdr:sp macro="" textlink="">
      <xdr:nvSpPr>
        <xdr:cNvPr id="361" name="テキスト ボックス 360"/>
        <xdr:cNvSpPr txBox="1"/>
      </xdr:nvSpPr>
      <xdr:spPr>
        <a:xfrm>
          <a:off x="6705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97038</xdr:rowOff>
    </xdr:from>
    <xdr:to>
      <xdr:col>55</xdr:col>
      <xdr:colOff>50800</xdr:colOff>
      <xdr:row>57</xdr:row>
      <xdr:rowOff>27188</xdr:rowOff>
    </xdr:to>
    <xdr:sp macro="" textlink="">
      <xdr:nvSpPr>
        <xdr:cNvPr id="367" name="楕円 366"/>
        <xdr:cNvSpPr/>
      </xdr:nvSpPr>
      <xdr:spPr>
        <a:xfrm>
          <a:off x="10426700" y="9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119915</xdr:rowOff>
    </xdr:from>
    <xdr:ext cx="469744" cy="259045"/>
    <xdr:sp macro="" textlink="">
      <xdr:nvSpPr>
        <xdr:cNvPr id="368" name="農林水産業費該当値テキスト"/>
        <xdr:cNvSpPr txBox="1"/>
      </xdr:nvSpPr>
      <xdr:spPr>
        <a:xfrm>
          <a:off x="10528300" y="954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68692</xdr:rowOff>
    </xdr:from>
    <xdr:to>
      <xdr:col>50</xdr:col>
      <xdr:colOff>165100</xdr:colOff>
      <xdr:row>56</xdr:row>
      <xdr:rowOff>170292</xdr:rowOff>
    </xdr:to>
    <xdr:sp macro="" textlink="">
      <xdr:nvSpPr>
        <xdr:cNvPr id="369" name="楕円 368"/>
        <xdr:cNvSpPr/>
      </xdr:nvSpPr>
      <xdr:spPr>
        <a:xfrm>
          <a:off x="9588500" y="96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15369</xdr:rowOff>
    </xdr:from>
    <xdr:ext cx="469744" cy="259045"/>
    <xdr:sp macro="" textlink="">
      <xdr:nvSpPr>
        <xdr:cNvPr id="370" name="テキスト ボックス 369"/>
        <xdr:cNvSpPr txBox="1"/>
      </xdr:nvSpPr>
      <xdr:spPr>
        <a:xfrm>
          <a:off x="9404428" y="94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88580</xdr:rowOff>
    </xdr:from>
    <xdr:to>
      <xdr:col>46</xdr:col>
      <xdr:colOff>38100</xdr:colOff>
      <xdr:row>57</xdr:row>
      <xdr:rowOff>18730</xdr:rowOff>
    </xdr:to>
    <xdr:sp macro="" textlink="">
      <xdr:nvSpPr>
        <xdr:cNvPr id="371" name="楕円 370"/>
        <xdr:cNvSpPr/>
      </xdr:nvSpPr>
      <xdr:spPr>
        <a:xfrm>
          <a:off x="8699500" y="96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35257</xdr:rowOff>
    </xdr:from>
    <xdr:ext cx="469744" cy="259045"/>
    <xdr:sp macro="" textlink="">
      <xdr:nvSpPr>
        <xdr:cNvPr id="372" name="テキスト ボックス 371"/>
        <xdr:cNvSpPr txBox="1"/>
      </xdr:nvSpPr>
      <xdr:spPr>
        <a:xfrm>
          <a:off x="8515428" y="94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97313</xdr:rowOff>
    </xdr:from>
    <xdr:to>
      <xdr:col>41</xdr:col>
      <xdr:colOff>101600</xdr:colOff>
      <xdr:row>57</xdr:row>
      <xdr:rowOff>27463</xdr:rowOff>
    </xdr:to>
    <xdr:sp macro="" textlink="">
      <xdr:nvSpPr>
        <xdr:cNvPr id="373" name="楕円 372"/>
        <xdr:cNvSpPr/>
      </xdr:nvSpPr>
      <xdr:spPr>
        <a:xfrm>
          <a:off x="7810500" y="969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43990</xdr:rowOff>
    </xdr:from>
    <xdr:ext cx="469744" cy="259045"/>
    <xdr:sp macro="" textlink="">
      <xdr:nvSpPr>
        <xdr:cNvPr id="374" name="テキスト ボックス 373"/>
        <xdr:cNvSpPr txBox="1"/>
      </xdr:nvSpPr>
      <xdr:spPr>
        <a:xfrm>
          <a:off x="7626428" y="947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93746</xdr:rowOff>
    </xdr:from>
    <xdr:to>
      <xdr:col>36</xdr:col>
      <xdr:colOff>165100</xdr:colOff>
      <xdr:row>57</xdr:row>
      <xdr:rowOff>23896</xdr:rowOff>
    </xdr:to>
    <xdr:sp macro="" textlink="">
      <xdr:nvSpPr>
        <xdr:cNvPr id="375" name="楕円 374"/>
        <xdr:cNvSpPr/>
      </xdr:nvSpPr>
      <xdr:spPr>
        <a:xfrm>
          <a:off x="6921500" y="9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15023</xdr:rowOff>
    </xdr:from>
    <xdr:ext cx="469744" cy="259045"/>
    <xdr:sp macro="" textlink="">
      <xdr:nvSpPr>
        <xdr:cNvPr id="376" name="テキスト ボックス 375"/>
        <xdr:cNvSpPr txBox="1"/>
      </xdr:nvSpPr>
      <xdr:spPr>
        <a:xfrm>
          <a:off x="6737428" y="97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88585</xdr:rowOff>
    </xdr:from>
    <xdr:to>
      <xdr:col>54</xdr:col>
      <xdr:colOff>189865</xdr:colOff>
      <xdr:row>78</xdr:row>
      <xdr:rowOff>125778</xdr:rowOff>
    </xdr:to>
    <xdr:cxnSp macro="">
      <xdr:nvCxnSpPr>
        <xdr:cNvPr id="398" name="直線コネクタ 397"/>
        <xdr:cNvCxnSpPr/>
      </xdr:nvCxnSpPr>
      <xdr:spPr>
        <a:xfrm flipV="1">
          <a:off x="10475595" y="12432985"/>
          <a:ext cx="1270" cy="106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129605</xdr:rowOff>
    </xdr:from>
    <xdr:ext cx="378565" cy="259045"/>
    <xdr:sp macro="" textlink="">
      <xdr:nvSpPr>
        <xdr:cNvPr id="399" name="商工費最小値テキスト"/>
        <xdr:cNvSpPr txBox="1"/>
      </xdr:nvSpPr>
      <xdr:spPr>
        <a:xfrm>
          <a:off x="10528300" y="1350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125778</xdr:rowOff>
    </xdr:from>
    <xdr:to>
      <xdr:col>55</xdr:col>
      <xdr:colOff>88900</xdr:colOff>
      <xdr:row>78</xdr:row>
      <xdr:rowOff>125778</xdr:rowOff>
    </xdr:to>
    <xdr:cxnSp macro="">
      <xdr:nvCxnSpPr>
        <xdr:cNvPr id="400" name="直線コネクタ 399"/>
        <xdr:cNvCxnSpPr/>
      </xdr:nvCxnSpPr>
      <xdr:spPr>
        <a:xfrm>
          <a:off x="10388600" y="13498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35262</xdr:rowOff>
    </xdr:from>
    <xdr:ext cx="534377" cy="259045"/>
    <xdr:sp macro="" textlink="">
      <xdr:nvSpPr>
        <xdr:cNvPr id="401" name="商工費最大値テキスト"/>
        <xdr:cNvSpPr txBox="1"/>
      </xdr:nvSpPr>
      <xdr:spPr>
        <a:xfrm>
          <a:off x="10528300" y="122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88585</xdr:rowOff>
    </xdr:from>
    <xdr:to>
      <xdr:col>55</xdr:col>
      <xdr:colOff>88900</xdr:colOff>
      <xdr:row>72</xdr:row>
      <xdr:rowOff>88585</xdr:rowOff>
    </xdr:to>
    <xdr:cxnSp macro="">
      <xdr:nvCxnSpPr>
        <xdr:cNvPr id="402" name="直線コネクタ 401"/>
        <xdr:cNvCxnSpPr/>
      </xdr:nvCxnSpPr>
      <xdr:spPr>
        <a:xfrm>
          <a:off x="10388600" y="1243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56513</xdr:rowOff>
    </xdr:from>
    <xdr:to>
      <xdr:col>55</xdr:col>
      <xdr:colOff>0</xdr:colOff>
      <xdr:row>72</xdr:row>
      <xdr:rowOff>88585</xdr:rowOff>
    </xdr:to>
    <xdr:cxnSp macro="">
      <xdr:nvCxnSpPr>
        <xdr:cNvPr id="403" name="直線コネクタ 402"/>
        <xdr:cNvCxnSpPr/>
      </xdr:nvCxnSpPr>
      <xdr:spPr>
        <a:xfrm>
          <a:off x="9639300" y="12400913"/>
          <a:ext cx="8382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78232</xdr:rowOff>
    </xdr:from>
    <xdr:ext cx="469744" cy="259045"/>
    <xdr:sp macro="" textlink="">
      <xdr:nvSpPr>
        <xdr:cNvPr id="404" name="商工費平均値テキスト"/>
        <xdr:cNvSpPr txBox="1"/>
      </xdr:nvSpPr>
      <xdr:spPr>
        <a:xfrm>
          <a:off x="10528300" y="13279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99805</xdr:rowOff>
    </xdr:from>
    <xdr:to>
      <xdr:col>55</xdr:col>
      <xdr:colOff>50800</xdr:colOff>
      <xdr:row>78</xdr:row>
      <xdr:rowOff>29955</xdr:rowOff>
    </xdr:to>
    <xdr:sp macro="" textlink="">
      <xdr:nvSpPr>
        <xdr:cNvPr id="405" name="フローチャート: 判断 404"/>
        <xdr:cNvSpPr/>
      </xdr:nvSpPr>
      <xdr:spPr>
        <a:xfrm>
          <a:off x="10426700" y="133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134785</xdr:rowOff>
    </xdr:from>
    <xdr:to>
      <xdr:col>50</xdr:col>
      <xdr:colOff>114300</xdr:colOff>
      <xdr:row>72</xdr:row>
      <xdr:rowOff>56513</xdr:rowOff>
    </xdr:to>
    <xdr:cxnSp macro="">
      <xdr:nvCxnSpPr>
        <xdr:cNvPr id="406" name="直線コネクタ 405"/>
        <xdr:cNvCxnSpPr/>
      </xdr:nvCxnSpPr>
      <xdr:spPr>
        <a:xfrm>
          <a:off x="8750300" y="12307735"/>
          <a:ext cx="889000" cy="9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107600</xdr:rowOff>
    </xdr:from>
    <xdr:to>
      <xdr:col>50</xdr:col>
      <xdr:colOff>165100</xdr:colOff>
      <xdr:row>78</xdr:row>
      <xdr:rowOff>37750</xdr:rowOff>
    </xdr:to>
    <xdr:sp macro="" textlink="">
      <xdr:nvSpPr>
        <xdr:cNvPr id="407" name="フローチャート: 判断 406"/>
        <xdr:cNvSpPr/>
      </xdr:nvSpPr>
      <xdr:spPr>
        <a:xfrm>
          <a:off x="9588500" y="133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28877</xdr:rowOff>
    </xdr:from>
    <xdr:ext cx="469744" cy="259045"/>
    <xdr:sp macro="" textlink="">
      <xdr:nvSpPr>
        <xdr:cNvPr id="408" name="テキスト ボックス 407"/>
        <xdr:cNvSpPr txBox="1"/>
      </xdr:nvSpPr>
      <xdr:spPr>
        <a:xfrm>
          <a:off x="9404428" y="134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119080</xdr:rowOff>
    </xdr:from>
    <xdr:to>
      <xdr:col>45</xdr:col>
      <xdr:colOff>177800</xdr:colOff>
      <xdr:row>71</xdr:row>
      <xdr:rowOff>134785</xdr:rowOff>
    </xdr:to>
    <xdr:cxnSp macro="">
      <xdr:nvCxnSpPr>
        <xdr:cNvPr id="409" name="直線コネクタ 408"/>
        <xdr:cNvCxnSpPr/>
      </xdr:nvCxnSpPr>
      <xdr:spPr>
        <a:xfrm>
          <a:off x="7861300" y="12292030"/>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86226</xdr:rowOff>
    </xdr:from>
    <xdr:to>
      <xdr:col>46</xdr:col>
      <xdr:colOff>38100</xdr:colOff>
      <xdr:row>78</xdr:row>
      <xdr:rowOff>16376</xdr:rowOff>
    </xdr:to>
    <xdr:sp macro="" textlink="">
      <xdr:nvSpPr>
        <xdr:cNvPr id="410" name="フローチャート: 判断 409"/>
        <xdr:cNvSpPr/>
      </xdr:nvSpPr>
      <xdr:spPr>
        <a:xfrm>
          <a:off x="86995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7503</xdr:rowOff>
    </xdr:from>
    <xdr:ext cx="469744" cy="259045"/>
    <xdr:sp macro="" textlink="">
      <xdr:nvSpPr>
        <xdr:cNvPr id="411" name="テキスト ボックス 410"/>
        <xdr:cNvSpPr txBox="1"/>
      </xdr:nvSpPr>
      <xdr:spPr>
        <a:xfrm>
          <a:off x="8515428" y="1338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119080</xdr:rowOff>
    </xdr:from>
    <xdr:to>
      <xdr:col>41</xdr:col>
      <xdr:colOff>50800</xdr:colOff>
      <xdr:row>72</xdr:row>
      <xdr:rowOff>101112</xdr:rowOff>
    </xdr:to>
    <xdr:cxnSp macro="">
      <xdr:nvCxnSpPr>
        <xdr:cNvPr id="412" name="直線コネクタ 411"/>
        <xdr:cNvCxnSpPr/>
      </xdr:nvCxnSpPr>
      <xdr:spPr>
        <a:xfrm flipV="1">
          <a:off x="6972300" y="12292030"/>
          <a:ext cx="889000" cy="15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113452</xdr:rowOff>
    </xdr:from>
    <xdr:to>
      <xdr:col>41</xdr:col>
      <xdr:colOff>101600</xdr:colOff>
      <xdr:row>78</xdr:row>
      <xdr:rowOff>43602</xdr:rowOff>
    </xdr:to>
    <xdr:sp macro="" textlink="">
      <xdr:nvSpPr>
        <xdr:cNvPr id="413" name="フローチャート: 判断 412"/>
        <xdr:cNvSpPr/>
      </xdr:nvSpPr>
      <xdr:spPr>
        <a:xfrm>
          <a:off x="7810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34729</xdr:rowOff>
    </xdr:from>
    <xdr:ext cx="469744" cy="259045"/>
    <xdr:sp macro="" textlink="">
      <xdr:nvSpPr>
        <xdr:cNvPr id="414" name="テキスト ボックス 413"/>
        <xdr:cNvSpPr txBox="1"/>
      </xdr:nvSpPr>
      <xdr:spPr>
        <a:xfrm>
          <a:off x="7626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160840</xdr:rowOff>
    </xdr:from>
    <xdr:to>
      <xdr:col>36</xdr:col>
      <xdr:colOff>165100</xdr:colOff>
      <xdr:row>77</xdr:row>
      <xdr:rowOff>90990</xdr:rowOff>
    </xdr:to>
    <xdr:sp macro="" textlink="">
      <xdr:nvSpPr>
        <xdr:cNvPr id="415" name="フローチャート: 判断 414"/>
        <xdr:cNvSpPr/>
      </xdr:nvSpPr>
      <xdr:spPr>
        <a:xfrm>
          <a:off x="6921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82117</xdr:rowOff>
    </xdr:from>
    <xdr:ext cx="534377" cy="259045"/>
    <xdr:sp macro="" textlink="">
      <xdr:nvSpPr>
        <xdr:cNvPr id="416" name="テキスト ボックス 415"/>
        <xdr:cNvSpPr txBox="1"/>
      </xdr:nvSpPr>
      <xdr:spPr>
        <a:xfrm>
          <a:off x="6705111" y="132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37785</xdr:rowOff>
    </xdr:from>
    <xdr:to>
      <xdr:col>55</xdr:col>
      <xdr:colOff>50800</xdr:colOff>
      <xdr:row>72</xdr:row>
      <xdr:rowOff>139385</xdr:rowOff>
    </xdr:to>
    <xdr:sp macro="" textlink="">
      <xdr:nvSpPr>
        <xdr:cNvPr id="422" name="楕円 421"/>
        <xdr:cNvSpPr/>
      </xdr:nvSpPr>
      <xdr:spPr>
        <a:xfrm>
          <a:off x="10426700" y="123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162262</xdr:rowOff>
    </xdr:from>
    <xdr:ext cx="534377" cy="259045"/>
    <xdr:sp macro="" textlink="">
      <xdr:nvSpPr>
        <xdr:cNvPr id="423" name="商工費該当値テキスト"/>
        <xdr:cNvSpPr txBox="1"/>
      </xdr:nvSpPr>
      <xdr:spPr>
        <a:xfrm>
          <a:off x="10528300" y="1233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5713</xdr:rowOff>
    </xdr:from>
    <xdr:to>
      <xdr:col>50</xdr:col>
      <xdr:colOff>165100</xdr:colOff>
      <xdr:row>72</xdr:row>
      <xdr:rowOff>107313</xdr:rowOff>
    </xdr:to>
    <xdr:sp macro="" textlink="">
      <xdr:nvSpPr>
        <xdr:cNvPr id="424" name="楕円 423"/>
        <xdr:cNvSpPr/>
      </xdr:nvSpPr>
      <xdr:spPr>
        <a:xfrm>
          <a:off x="9588500" y="123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123840</xdr:rowOff>
    </xdr:from>
    <xdr:ext cx="534377" cy="259045"/>
    <xdr:sp macro="" textlink="">
      <xdr:nvSpPr>
        <xdr:cNvPr id="425" name="テキスト ボックス 424"/>
        <xdr:cNvSpPr txBox="1"/>
      </xdr:nvSpPr>
      <xdr:spPr>
        <a:xfrm>
          <a:off x="9372111" y="121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83985</xdr:rowOff>
    </xdr:from>
    <xdr:to>
      <xdr:col>46</xdr:col>
      <xdr:colOff>38100</xdr:colOff>
      <xdr:row>72</xdr:row>
      <xdr:rowOff>14135</xdr:rowOff>
    </xdr:to>
    <xdr:sp macro="" textlink="">
      <xdr:nvSpPr>
        <xdr:cNvPr id="426" name="楕円 425"/>
        <xdr:cNvSpPr/>
      </xdr:nvSpPr>
      <xdr:spPr>
        <a:xfrm>
          <a:off x="8699500" y="122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30662</xdr:rowOff>
    </xdr:from>
    <xdr:ext cx="534377" cy="259045"/>
    <xdr:sp macro="" textlink="">
      <xdr:nvSpPr>
        <xdr:cNvPr id="427" name="テキスト ボックス 426"/>
        <xdr:cNvSpPr txBox="1"/>
      </xdr:nvSpPr>
      <xdr:spPr>
        <a:xfrm>
          <a:off x="8483111" y="120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68280</xdr:rowOff>
    </xdr:from>
    <xdr:to>
      <xdr:col>41</xdr:col>
      <xdr:colOff>101600</xdr:colOff>
      <xdr:row>71</xdr:row>
      <xdr:rowOff>169880</xdr:rowOff>
    </xdr:to>
    <xdr:sp macro="" textlink="">
      <xdr:nvSpPr>
        <xdr:cNvPr id="428" name="楕円 427"/>
        <xdr:cNvSpPr/>
      </xdr:nvSpPr>
      <xdr:spPr>
        <a:xfrm>
          <a:off x="7810500" y="122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14957</xdr:rowOff>
    </xdr:from>
    <xdr:ext cx="534377" cy="259045"/>
    <xdr:sp macro="" textlink="">
      <xdr:nvSpPr>
        <xdr:cNvPr id="429" name="テキスト ボックス 428"/>
        <xdr:cNvSpPr txBox="1"/>
      </xdr:nvSpPr>
      <xdr:spPr>
        <a:xfrm>
          <a:off x="7594111" y="120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50312</xdr:rowOff>
    </xdr:from>
    <xdr:to>
      <xdr:col>36</xdr:col>
      <xdr:colOff>165100</xdr:colOff>
      <xdr:row>72</xdr:row>
      <xdr:rowOff>151912</xdr:rowOff>
    </xdr:to>
    <xdr:sp macro="" textlink="">
      <xdr:nvSpPr>
        <xdr:cNvPr id="430" name="楕円 429"/>
        <xdr:cNvSpPr/>
      </xdr:nvSpPr>
      <xdr:spPr>
        <a:xfrm>
          <a:off x="6921500" y="123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168439</xdr:rowOff>
    </xdr:from>
    <xdr:ext cx="534377" cy="259045"/>
    <xdr:sp macro="" textlink="">
      <xdr:nvSpPr>
        <xdr:cNvPr id="431" name="テキスト ボックス 430"/>
        <xdr:cNvSpPr txBox="1"/>
      </xdr:nvSpPr>
      <xdr:spPr>
        <a:xfrm>
          <a:off x="6705111" y="12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57" name="直線コネクタ 456"/>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58"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59" name="直線コネクタ 458"/>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0"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1" name="直線コネクタ 460"/>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163606</xdr:rowOff>
    </xdr:from>
    <xdr:to>
      <xdr:col>55</xdr:col>
      <xdr:colOff>0</xdr:colOff>
      <xdr:row>97</xdr:row>
      <xdr:rowOff>32705</xdr:rowOff>
    </xdr:to>
    <xdr:cxnSp macro="">
      <xdr:nvCxnSpPr>
        <xdr:cNvPr id="462" name="直線コネクタ 461"/>
        <xdr:cNvCxnSpPr/>
      </xdr:nvCxnSpPr>
      <xdr:spPr>
        <a:xfrm flipV="1">
          <a:off x="9639300" y="16622806"/>
          <a:ext cx="838200" cy="4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3" name="土木費平均値テキスト"/>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4" name="フローチャート: 判断 463"/>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32705</xdr:rowOff>
    </xdr:from>
    <xdr:to>
      <xdr:col>50</xdr:col>
      <xdr:colOff>114300</xdr:colOff>
      <xdr:row>97</xdr:row>
      <xdr:rowOff>65013</xdr:rowOff>
    </xdr:to>
    <xdr:cxnSp macro="">
      <xdr:nvCxnSpPr>
        <xdr:cNvPr id="465" name="直線コネクタ 464"/>
        <xdr:cNvCxnSpPr/>
      </xdr:nvCxnSpPr>
      <xdr:spPr>
        <a:xfrm flipV="1">
          <a:off x="8750300" y="16663355"/>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66" name="フローチャート: 判断 465"/>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67" name="テキスト ボックス 466"/>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65013</xdr:rowOff>
    </xdr:from>
    <xdr:to>
      <xdr:col>45</xdr:col>
      <xdr:colOff>177800</xdr:colOff>
      <xdr:row>97</xdr:row>
      <xdr:rowOff>69771</xdr:rowOff>
    </xdr:to>
    <xdr:cxnSp macro="">
      <xdr:nvCxnSpPr>
        <xdr:cNvPr id="468" name="直線コネクタ 467"/>
        <xdr:cNvCxnSpPr/>
      </xdr:nvCxnSpPr>
      <xdr:spPr>
        <a:xfrm flipV="1">
          <a:off x="7861300" y="16695663"/>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69" name="フローチャート: 判断 468"/>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0" name="テキスト ボックス 469"/>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132722</xdr:rowOff>
    </xdr:from>
    <xdr:to>
      <xdr:col>41</xdr:col>
      <xdr:colOff>50800</xdr:colOff>
      <xdr:row>97</xdr:row>
      <xdr:rowOff>69771</xdr:rowOff>
    </xdr:to>
    <xdr:cxnSp macro="">
      <xdr:nvCxnSpPr>
        <xdr:cNvPr id="471" name="直線コネクタ 470"/>
        <xdr:cNvCxnSpPr/>
      </xdr:nvCxnSpPr>
      <xdr:spPr>
        <a:xfrm>
          <a:off x="6972300" y="16591922"/>
          <a:ext cx="889000" cy="10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2" name="フローチャート: 判断 471"/>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3" name="テキスト ボックス 472"/>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4" name="フローチャート: 判断 473"/>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30827</xdr:rowOff>
    </xdr:from>
    <xdr:ext cx="534377" cy="259045"/>
    <xdr:sp macro="" textlink="">
      <xdr:nvSpPr>
        <xdr:cNvPr id="475" name="テキスト ボックス 474"/>
        <xdr:cNvSpPr txBox="1"/>
      </xdr:nvSpPr>
      <xdr:spPr>
        <a:xfrm>
          <a:off x="6705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112806</xdr:rowOff>
    </xdr:from>
    <xdr:to>
      <xdr:col>55</xdr:col>
      <xdr:colOff>50800</xdr:colOff>
      <xdr:row>97</xdr:row>
      <xdr:rowOff>42956</xdr:rowOff>
    </xdr:to>
    <xdr:sp macro="" textlink="">
      <xdr:nvSpPr>
        <xdr:cNvPr id="481" name="楕円 480"/>
        <xdr:cNvSpPr/>
      </xdr:nvSpPr>
      <xdr:spPr>
        <a:xfrm>
          <a:off x="10426700" y="16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135683</xdr:rowOff>
    </xdr:from>
    <xdr:ext cx="534377" cy="259045"/>
    <xdr:sp macro="" textlink="">
      <xdr:nvSpPr>
        <xdr:cNvPr id="482" name="土木費該当値テキスト"/>
        <xdr:cNvSpPr txBox="1"/>
      </xdr:nvSpPr>
      <xdr:spPr>
        <a:xfrm>
          <a:off x="10528300" y="164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153355</xdr:rowOff>
    </xdr:from>
    <xdr:to>
      <xdr:col>50</xdr:col>
      <xdr:colOff>165100</xdr:colOff>
      <xdr:row>97</xdr:row>
      <xdr:rowOff>83505</xdr:rowOff>
    </xdr:to>
    <xdr:sp macro="" textlink="">
      <xdr:nvSpPr>
        <xdr:cNvPr id="483" name="楕円 482"/>
        <xdr:cNvSpPr/>
      </xdr:nvSpPr>
      <xdr:spPr>
        <a:xfrm>
          <a:off x="9588500" y="166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74632</xdr:rowOff>
    </xdr:from>
    <xdr:ext cx="534377" cy="259045"/>
    <xdr:sp macro="" textlink="">
      <xdr:nvSpPr>
        <xdr:cNvPr id="484" name="テキスト ボックス 483"/>
        <xdr:cNvSpPr txBox="1"/>
      </xdr:nvSpPr>
      <xdr:spPr>
        <a:xfrm>
          <a:off x="9372111" y="167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14213</xdr:rowOff>
    </xdr:from>
    <xdr:to>
      <xdr:col>46</xdr:col>
      <xdr:colOff>38100</xdr:colOff>
      <xdr:row>97</xdr:row>
      <xdr:rowOff>115813</xdr:rowOff>
    </xdr:to>
    <xdr:sp macro="" textlink="">
      <xdr:nvSpPr>
        <xdr:cNvPr id="485" name="楕円 484"/>
        <xdr:cNvSpPr/>
      </xdr:nvSpPr>
      <xdr:spPr>
        <a:xfrm>
          <a:off x="8699500" y="166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106940</xdr:rowOff>
    </xdr:from>
    <xdr:ext cx="534377" cy="259045"/>
    <xdr:sp macro="" textlink="">
      <xdr:nvSpPr>
        <xdr:cNvPr id="486" name="テキスト ボックス 485"/>
        <xdr:cNvSpPr txBox="1"/>
      </xdr:nvSpPr>
      <xdr:spPr>
        <a:xfrm>
          <a:off x="8483111" y="167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18971</xdr:rowOff>
    </xdr:from>
    <xdr:to>
      <xdr:col>41</xdr:col>
      <xdr:colOff>101600</xdr:colOff>
      <xdr:row>97</xdr:row>
      <xdr:rowOff>120571</xdr:rowOff>
    </xdr:to>
    <xdr:sp macro="" textlink="">
      <xdr:nvSpPr>
        <xdr:cNvPr id="487" name="楕円 486"/>
        <xdr:cNvSpPr/>
      </xdr:nvSpPr>
      <xdr:spPr>
        <a:xfrm>
          <a:off x="7810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111698</xdr:rowOff>
    </xdr:from>
    <xdr:ext cx="534377" cy="259045"/>
    <xdr:sp macro="" textlink="">
      <xdr:nvSpPr>
        <xdr:cNvPr id="488" name="テキスト ボックス 487"/>
        <xdr:cNvSpPr txBox="1"/>
      </xdr:nvSpPr>
      <xdr:spPr>
        <a:xfrm>
          <a:off x="7594111" y="167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81922</xdr:rowOff>
    </xdr:from>
    <xdr:to>
      <xdr:col>36</xdr:col>
      <xdr:colOff>165100</xdr:colOff>
      <xdr:row>97</xdr:row>
      <xdr:rowOff>12072</xdr:rowOff>
    </xdr:to>
    <xdr:sp macro="" textlink="">
      <xdr:nvSpPr>
        <xdr:cNvPr id="489" name="楕円 488"/>
        <xdr:cNvSpPr/>
      </xdr:nvSpPr>
      <xdr:spPr>
        <a:xfrm>
          <a:off x="6921500" y="165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28599</xdr:rowOff>
    </xdr:from>
    <xdr:ext cx="534377" cy="259045"/>
    <xdr:sp macro="" textlink="">
      <xdr:nvSpPr>
        <xdr:cNvPr id="490" name="テキスト ボックス 489"/>
        <xdr:cNvSpPr txBox="1"/>
      </xdr:nvSpPr>
      <xdr:spPr>
        <a:xfrm>
          <a:off x="6705111" y="163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17" name="直線コネクタ 516"/>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18"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19" name="直線コネクタ 518"/>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0"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1" name="直線コネクタ 520"/>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131100</xdr:rowOff>
    </xdr:from>
    <xdr:to>
      <xdr:col>85</xdr:col>
      <xdr:colOff>127000</xdr:colOff>
      <xdr:row>34</xdr:row>
      <xdr:rowOff>137632</xdr:rowOff>
    </xdr:to>
    <xdr:cxnSp macro="">
      <xdr:nvCxnSpPr>
        <xdr:cNvPr id="522" name="直線コネクタ 521"/>
        <xdr:cNvCxnSpPr/>
      </xdr:nvCxnSpPr>
      <xdr:spPr>
        <a:xfrm flipV="1">
          <a:off x="15481300" y="596040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3"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4" name="フローチャート: 判断 523"/>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137632</xdr:rowOff>
    </xdr:from>
    <xdr:to>
      <xdr:col>81</xdr:col>
      <xdr:colOff>50800</xdr:colOff>
      <xdr:row>35</xdr:row>
      <xdr:rowOff>128379</xdr:rowOff>
    </xdr:to>
    <xdr:cxnSp macro="">
      <xdr:nvCxnSpPr>
        <xdr:cNvPr id="525" name="直線コネクタ 524"/>
        <xdr:cNvCxnSpPr/>
      </xdr:nvCxnSpPr>
      <xdr:spPr>
        <a:xfrm flipV="1">
          <a:off x="14592300" y="5966932"/>
          <a:ext cx="889000" cy="1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26" name="フローチャート: 判断 525"/>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27" name="テキスト ボックス 526"/>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121630</xdr:rowOff>
    </xdr:from>
    <xdr:to>
      <xdr:col>76</xdr:col>
      <xdr:colOff>114300</xdr:colOff>
      <xdr:row>35</xdr:row>
      <xdr:rowOff>128379</xdr:rowOff>
    </xdr:to>
    <xdr:cxnSp macro="">
      <xdr:nvCxnSpPr>
        <xdr:cNvPr id="528" name="直線コネクタ 527"/>
        <xdr:cNvCxnSpPr/>
      </xdr:nvCxnSpPr>
      <xdr:spPr>
        <a:xfrm>
          <a:off x="13703300" y="6122380"/>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29" name="フローチャート: 判断 528"/>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0" name="テキスト ボックス 529"/>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121630</xdr:rowOff>
    </xdr:from>
    <xdr:to>
      <xdr:col>71</xdr:col>
      <xdr:colOff>177800</xdr:colOff>
      <xdr:row>37</xdr:row>
      <xdr:rowOff>49349</xdr:rowOff>
    </xdr:to>
    <xdr:cxnSp macro="">
      <xdr:nvCxnSpPr>
        <xdr:cNvPr id="531" name="直線コネクタ 530"/>
        <xdr:cNvCxnSpPr/>
      </xdr:nvCxnSpPr>
      <xdr:spPr>
        <a:xfrm flipV="1">
          <a:off x="12814300" y="6122380"/>
          <a:ext cx="889000" cy="2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2" name="フローチャート: 判断 531"/>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3" name="テキスト ボックス 532"/>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4" name="フローチャート: 判断 533"/>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85760</xdr:rowOff>
    </xdr:from>
    <xdr:ext cx="534377" cy="259045"/>
    <xdr:sp macro="" textlink="">
      <xdr:nvSpPr>
        <xdr:cNvPr id="535" name="テキスト ボックス 534"/>
        <xdr:cNvSpPr txBox="1"/>
      </xdr:nvSpPr>
      <xdr:spPr>
        <a:xfrm>
          <a:off x="12547111" y="57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80300</xdr:rowOff>
    </xdr:from>
    <xdr:to>
      <xdr:col>85</xdr:col>
      <xdr:colOff>177800</xdr:colOff>
      <xdr:row>35</xdr:row>
      <xdr:rowOff>10450</xdr:rowOff>
    </xdr:to>
    <xdr:sp macro="" textlink="">
      <xdr:nvSpPr>
        <xdr:cNvPr id="541" name="楕円 540"/>
        <xdr:cNvSpPr/>
      </xdr:nvSpPr>
      <xdr:spPr>
        <a:xfrm>
          <a:off x="16268700" y="59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103177</xdr:rowOff>
    </xdr:from>
    <xdr:ext cx="534377" cy="259045"/>
    <xdr:sp macro="" textlink="">
      <xdr:nvSpPr>
        <xdr:cNvPr id="542" name="消防費該当値テキスト"/>
        <xdr:cNvSpPr txBox="1"/>
      </xdr:nvSpPr>
      <xdr:spPr>
        <a:xfrm>
          <a:off x="16370300" y="57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86832</xdr:rowOff>
    </xdr:from>
    <xdr:to>
      <xdr:col>81</xdr:col>
      <xdr:colOff>101600</xdr:colOff>
      <xdr:row>35</xdr:row>
      <xdr:rowOff>16982</xdr:rowOff>
    </xdr:to>
    <xdr:sp macro="" textlink="">
      <xdr:nvSpPr>
        <xdr:cNvPr id="543" name="楕円 542"/>
        <xdr:cNvSpPr/>
      </xdr:nvSpPr>
      <xdr:spPr>
        <a:xfrm>
          <a:off x="15430500" y="59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33509</xdr:rowOff>
    </xdr:from>
    <xdr:ext cx="534377" cy="259045"/>
    <xdr:sp macro="" textlink="">
      <xdr:nvSpPr>
        <xdr:cNvPr id="544" name="テキスト ボックス 543"/>
        <xdr:cNvSpPr txBox="1"/>
      </xdr:nvSpPr>
      <xdr:spPr>
        <a:xfrm>
          <a:off x="15214111" y="56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77579</xdr:rowOff>
    </xdr:from>
    <xdr:to>
      <xdr:col>76</xdr:col>
      <xdr:colOff>165100</xdr:colOff>
      <xdr:row>36</xdr:row>
      <xdr:rowOff>7729</xdr:rowOff>
    </xdr:to>
    <xdr:sp macro="" textlink="">
      <xdr:nvSpPr>
        <xdr:cNvPr id="545" name="楕円 544"/>
        <xdr:cNvSpPr/>
      </xdr:nvSpPr>
      <xdr:spPr>
        <a:xfrm>
          <a:off x="14541500" y="60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24256</xdr:rowOff>
    </xdr:from>
    <xdr:ext cx="534377" cy="259045"/>
    <xdr:sp macro="" textlink="">
      <xdr:nvSpPr>
        <xdr:cNvPr id="546" name="テキスト ボックス 545"/>
        <xdr:cNvSpPr txBox="1"/>
      </xdr:nvSpPr>
      <xdr:spPr>
        <a:xfrm>
          <a:off x="14325111" y="585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70830</xdr:rowOff>
    </xdr:from>
    <xdr:to>
      <xdr:col>72</xdr:col>
      <xdr:colOff>38100</xdr:colOff>
      <xdr:row>36</xdr:row>
      <xdr:rowOff>980</xdr:rowOff>
    </xdr:to>
    <xdr:sp macro="" textlink="">
      <xdr:nvSpPr>
        <xdr:cNvPr id="547" name="楕円 546"/>
        <xdr:cNvSpPr/>
      </xdr:nvSpPr>
      <xdr:spPr>
        <a:xfrm>
          <a:off x="13652500" y="60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17507</xdr:rowOff>
    </xdr:from>
    <xdr:ext cx="534377" cy="259045"/>
    <xdr:sp macro="" textlink="">
      <xdr:nvSpPr>
        <xdr:cNvPr id="548" name="テキスト ボックス 547"/>
        <xdr:cNvSpPr txBox="1"/>
      </xdr:nvSpPr>
      <xdr:spPr>
        <a:xfrm>
          <a:off x="13436111" y="58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169999</xdr:rowOff>
    </xdr:from>
    <xdr:to>
      <xdr:col>67</xdr:col>
      <xdr:colOff>101600</xdr:colOff>
      <xdr:row>37</xdr:row>
      <xdr:rowOff>100149</xdr:rowOff>
    </xdr:to>
    <xdr:sp macro="" textlink="">
      <xdr:nvSpPr>
        <xdr:cNvPr id="549" name="楕円 548"/>
        <xdr:cNvSpPr/>
      </xdr:nvSpPr>
      <xdr:spPr>
        <a:xfrm>
          <a:off x="12763500" y="63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91276</xdr:rowOff>
    </xdr:from>
    <xdr:ext cx="534377" cy="259045"/>
    <xdr:sp macro="" textlink="">
      <xdr:nvSpPr>
        <xdr:cNvPr id="550" name="テキスト ボックス 549"/>
        <xdr:cNvSpPr txBox="1"/>
      </xdr:nvSpPr>
      <xdr:spPr>
        <a:xfrm>
          <a:off x="12547111" y="64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77" name="直線コネクタ 576"/>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78"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79" name="直線コネクタ 578"/>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0"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1" name="直線コネクタ 580"/>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113868</xdr:rowOff>
    </xdr:from>
    <xdr:to>
      <xdr:col>85</xdr:col>
      <xdr:colOff>127000</xdr:colOff>
      <xdr:row>56</xdr:row>
      <xdr:rowOff>125331</xdr:rowOff>
    </xdr:to>
    <xdr:cxnSp macro="">
      <xdr:nvCxnSpPr>
        <xdr:cNvPr id="582" name="直線コネクタ 581"/>
        <xdr:cNvCxnSpPr/>
      </xdr:nvCxnSpPr>
      <xdr:spPr>
        <a:xfrm flipV="1">
          <a:off x="15481300" y="9372168"/>
          <a:ext cx="838200" cy="3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3"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4" name="フローチャート: 判断 583"/>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125331</xdr:rowOff>
    </xdr:from>
    <xdr:to>
      <xdr:col>81</xdr:col>
      <xdr:colOff>50800</xdr:colOff>
      <xdr:row>58</xdr:row>
      <xdr:rowOff>127257</xdr:rowOff>
    </xdr:to>
    <xdr:cxnSp macro="">
      <xdr:nvCxnSpPr>
        <xdr:cNvPr id="585" name="直線コネクタ 584"/>
        <xdr:cNvCxnSpPr/>
      </xdr:nvCxnSpPr>
      <xdr:spPr>
        <a:xfrm flipV="1">
          <a:off x="14592300" y="9726531"/>
          <a:ext cx="889000" cy="34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86" name="フローチャート: 判断 585"/>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87" name="テキスト ボックス 586"/>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131960</xdr:rowOff>
    </xdr:from>
    <xdr:to>
      <xdr:col>76</xdr:col>
      <xdr:colOff>114300</xdr:colOff>
      <xdr:row>58</xdr:row>
      <xdr:rowOff>127257</xdr:rowOff>
    </xdr:to>
    <xdr:cxnSp macro="">
      <xdr:nvCxnSpPr>
        <xdr:cNvPr id="588" name="直線コネクタ 587"/>
        <xdr:cNvCxnSpPr/>
      </xdr:nvCxnSpPr>
      <xdr:spPr>
        <a:xfrm>
          <a:off x="13703300" y="9904610"/>
          <a:ext cx="889000" cy="16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89" name="フローチャート: 判断 588"/>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0" name="テキスト ボックス 589"/>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92608</xdr:rowOff>
    </xdr:from>
    <xdr:to>
      <xdr:col>71</xdr:col>
      <xdr:colOff>177800</xdr:colOff>
      <xdr:row>57</xdr:row>
      <xdr:rowOff>131960</xdr:rowOff>
    </xdr:to>
    <xdr:cxnSp macro="">
      <xdr:nvCxnSpPr>
        <xdr:cNvPr id="591" name="直線コネクタ 590"/>
        <xdr:cNvCxnSpPr/>
      </xdr:nvCxnSpPr>
      <xdr:spPr>
        <a:xfrm>
          <a:off x="12814300" y="9522358"/>
          <a:ext cx="889000" cy="3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2" name="フローチャート: 判断 591"/>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3" name="テキスト ボックス 592"/>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4" name="フローチャート: 判断 593"/>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68201</xdr:rowOff>
    </xdr:from>
    <xdr:ext cx="534377" cy="259045"/>
    <xdr:sp macro="" textlink="">
      <xdr:nvSpPr>
        <xdr:cNvPr id="595" name="テキスト ボックス 594"/>
        <xdr:cNvSpPr txBox="1"/>
      </xdr:nvSpPr>
      <xdr:spPr>
        <a:xfrm>
          <a:off x="12547111" y="89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63068</xdr:rowOff>
    </xdr:from>
    <xdr:to>
      <xdr:col>85</xdr:col>
      <xdr:colOff>177800</xdr:colOff>
      <xdr:row>54</xdr:row>
      <xdr:rowOff>164668</xdr:rowOff>
    </xdr:to>
    <xdr:sp macro="" textlink="">
      <xdr:nvSpPr>
        <xdr:cNvPr id="601" name="楕円 600"/>
        <xdr:cNvSpPr/>
      </xdr:nvSpPr>
      <xdr:spPr>
        <a:xfrm>
          <a:off x="16268700" y="93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85945</xdr:rowOff>
    </xdr:from>
    <xdr:ext cx="534377" cy="259045"/>
    <xdr:sp macro="" textlink="">
      <xdr:nvSpPr>
        <xdr:cNvPr id="602" name="教育費該当値テキスト"/>
        <xdr:cNvSpPr txBox="1"/>
      </xdr:nvSpPr>
      <xdr:spPr>
        <a:xfrm>
          <a:off x="16370300" y="917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74531</xdr:rowOff>
    </xdr:from>
    <xdr:to>
      <xdr:col>81</xdr:col>
      <xdr:colOff>101600</xdr:colOff>
      <xdr:row>57</xdr:row>
      <xdr:rowOff>4681</xdr:rowOff>
    </xdr:to>
    <xdr:sp macro="" textlink="">
      <xdr:nvSpPr>
        <xdr:cNvPr id="603" name="楕円 602"/>
        <xdr:cNvSpPr/>
      </xdr:nvSpPr>
      <xdr:spPr>
        <a:xfrm>
          <a:off x="15430500" y="96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167258</xdr:rowOff>
    </xdr:from>
    <xdr:ext cx="534377" cy="259045"/>
    <xdr:sp macro="" textlink="">
      <xdr:nvSpPr>
        <xdr:cNvPr id="604" name="テキスト ボックス 603"/>
        <xdr:cNvSpPr txBox="1"/>
      </xdr:nvSpPr>
      <xdr:spPr>
        <a:xfrm>
          <a:off x="15214111" y="97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76457</xdr:rowOff>
    </xdr:from>
    <xdr:to>
      <xdr:col>76</xdr:col>
      <xdr:colOff>165100</xdr:colOff>
      <xdr:row>59</xdr:row>
      <xdr:rowOff>6607</xdr:rowOff>
    </xdr:to>
    <xdr:sp macro="" textlink="">
      <xdr:nvSpPr>
        <xdr:cNvPr id="605" name="楕円 604"/>
        <xdr:cNvSpPr/>
      </xdr:nvSpPr>
      <xdr:spPr>
        <a:xfrm>
          <a:off x="14541500" y="100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169184</xdr:rowOff>
    </xdr:from>
    <xdr:ext cx="534377" cy="259045"/>
    <xdr:sp macro="" textlink="">
      <xdr:nvSpPr>
        <xdr:cNvPr id="606" name="テキスト ボックス 605"/>
        <xdr:cNvSpPr txBox="1"/>
      </xdr:nvSpPr>
      <xdr:spPr>
        <a:xfrm>
          <a:off x="14325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81160</xdr:rowOff>
    </xdr:from>
    <xdr:to>
      <xdr:col>72</xdr:col>
      <xdr:colOff>38100</xdr:colOff>
      <xdr:row>58</xdr:row>
      <xdr:rowOff>11310</xdr:rowOff>
    </xdr:to>
    <xdr:sp macro="" textlink="">
      <xdr:nvSpPr>
        <xdr:cNvPr id="607" name="楕円 606"/>
        <xdr:cNvSpPr/>
      </xdr:nvSpPr>
      <xdr:spPr>
        <a:xfrm>
          <a:off x="13652500" y="9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2437</xdr:rowOff>
    </xdr:from>
    <xdr:ext cx="534377" cy="259045"/>
    <xdr:sp macro="" textlink="">
      <xdr:nvSpPr>
        <xdr:cNvPr id="608" name="テキスト ボックス 607"/>
        <xdr:cNvSpPr txBox="1"/>
      </xdr:nvSpPr>
      <xdr:spPr>
        <a:xfrm>
          <a:off x="13436111" y="99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41808</xdr:rowOff>
    </xdr:from>
    <xdr:to>
      <xdr:col>67</xdr:col>
      <xdr:colOff>101600</xdr:colOff>
      <xdr:row>55</xdr:row>
      <xdr:rowOff>143408</xdr:rowOff>
    </xdr:to>
    <xdr:sp macro="" textlink="">
      <xdr:nvSpPr>
        <xdr:cNvPr id="609" name="楕円 608"/>
        <xdr:cNvSpPr/>
      </xdr:nvSpPr>
      <xdr:spPr>
        <a:xfrm>
          <a:off x="12763500" y="94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134535</xdr:rowOff>
    </xdr:from>
    <xdr:ext cx="534377" cy="259045"/>
    <xdr:sp macro="" textlink="">
      <xdr:nvSpPr>
        <xdr:cNvPr id="610" name="テキスト ボックス 609"/>
        <xdr:cNvSpPr txBox="1"/>
      </xdr:nvSpPr>
      <xdr:spPr>
        <a:xfrm>
          <a:off x="12547111" y="95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0" name="直線コネクタ 629"/>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3"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4" name="直線コネクタ 633"/>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5226</xdr:rowOff>
    </xdr:from>
    <xdr:to>
      <xdr:col>85</xdr:col>
      <xdr:colOff>127000</xdr:colOff>
      <xdr:row>78</xdr:row>
      <xdr:rowOff>18656</xdr:rowOff>
    </xdr:to>
    <xdr:cxnSp macro="">
      <xdr:nvCxnSpPr>
        <xdr:cNvPr id="635" name="直線コネクタ 634"/>
        <xdr:cNvCxnSpPr/>
      </xdr:nvCxnSpPr>
      <xdr:spPr>
        <a:xfrm>
          <a:off x="15481300" y="13378326"/>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36"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7" name="フローチャート: 判断 636"/>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5226</xdr:rowOff>
    </xdr:from>
    <xdr:to>
      <xdr:col>81</xdr:col>
      <xdr:colOff>50800</xdr:colOff>
      <xdr:row>78</xdr:row>
      <xdr:rowOff>22658</xdr:rowOff>
    </xdr:to>
    <xdr:cxnSp macro="">
      <xdr:nvCxnSpPr>
        <xdr:cNvPr id="638" name="直線コネクタ 637"/>
        <xdr:cNvCxnSpPr/>
      </xdr:nvCxnSpPr>
      <xdr:spPr>
        <a:xfrm flipV="1">
          <a:off x="14592300" y="13378326"/>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9" name="フローチャート: 判断 638"/>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0" name="テキスト ボックス 639"/>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22658</xdr:rowOff>
    </xdr:from>
    <xdr:to>
      <xdr:col>76</xdr:col>
      <xdr:colOff>114300</xdr:colOff>
      <xdr:row>78</xdr:row>
      <xdr:rowOff>25115</xdr:rowOff>
    </xdr:to>
    <xdr:cxnSp macro="">
      <xdr:nvCxnSpPr>
        <xdr:cNvPr id="641" name="直線コネクタ 640"/>
        <xdr:cNvCxnSpPr/>
      </xdr:nvCxnSpPr>
      <xdr:spPr>
        <a:xfrm flipV="1">
          <a:off x="13703300" y="13395758"/>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2" name="フローチャート: 判断 641"/>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3" name="テキスト ボックス 642"/>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25115</xdr:rowOff>
    </xdr:from>
    <xdr:to>
      <xdr:col>71</xdr:col>
      <xdr:colOff>177800</xdr:colOff>
      <xdr:row>78</xdr:row>
      <xdr:rowOff>25115</xdr:rowOff>
    </xdr:to>
    <xdr:cxnSp macro="">
      <xdr:nvCxnSpPr>
        <xdr:cNvPr id="644" name="直線コネクタ 643"/>
        <xdr:cNvCxnSpPr/>
      </xdr:nvCxnSpPr>
      <xdr:spPr>
        <a:xfrm>
          <a:off x="12814300" y="13398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5" name="フローチャート: 判断 644"/>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46" name="テキスト ボックス 645"/>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47" name="フローチャート: 判断 646"/>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48265</xdr:rowOff>
    </xdr:from>
    <xdr:ext cx="378565" cy="259045"/>
    <xdr:sp macro="" textlink="">
      <xdr:nvSpPr>
        <xdr:cNvPr id="648" name="テキスト ボックス 647"/>
        <xdr:cNvSpPr txBox="1"/>
      </xdr:nvSpPr>
      <xdr:spPr>
        <a:xfrm>
          <a:off x="12625017" y="130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139306</xdr:rowOff>
    </xdr:from>
    <xdr:to>
      <xdr:col>85</xdr:col>
      <xdr:colOff>177800</xdr:colOff>
      <xdr:row>78</xdr:row>
      <xdr:rowOff>69456</xdr:rowOff>
    </xdr:to>
    <xdr:sp macro="" textlink="">
      <xdr:nvSpPr>
        <xdr:cNvPr id="654" name="楕円 653"/>
        <xdr:cNvSpPr/>
      </xdr:nvSpPr>
      <xdr:spPr>
        <a:xfrm>
          <a:off x="162687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54233</xdr:rowOff>
    </xdr:from>
    <xdr:ext cx="378565" cy="259045"/>
    <xdr:sp macro="" textlink="">
      <xdr:nvSpPr>
        <xdr:cNvPr id="655" name="災害復旧費該当値テキスト"/>
        <xdr:cNvSpPr txBox="1"/>
      </xdr:nvSpPr>
      <xdr:spPr>
        <a:xfrm>
          <a:off x="16370300" y="1325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125876</xdr:rowOff>
    </xdr:from>
    <xdr:to>
      <xdr:col>81</xdr:col>
      <xdr:colOff>101600</xdr:colOff>
      <xdr:row>78</xdr:row>
      <xdr:rowOff>56026</xdr:rowOff>
    </xdr:to>
    <xdr:sp macro="" textlink="">
      <xdr:nvSpPr>
        <xdr:cNvPr id="656" name="楕円 655"/>
        <xdr:cNvSpPr/>
      </xdr:nvSpPr>
      <xdr:spPr>
        <a:xfrm>
          <a:off x="15430500" y="133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47153</xdr:rowOff>
    </xdr:from>
    <xdr:ext cx="378565" cy="259045"/>
    <xdr:sp macro="" textlink="">
      <xdr:nvSpPr>
        <xdr:cNvPr id="657" name="テキスト ボックス 656"/>
        <xdr:cNvSpPr txBox="1"/>
      </xdr:nvSpPr>
      <xdr:spPr>
        <a:xfrm>
          <a:off x="15292017" y="134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143308</xdr:rowOff>
    </xdr:from>
    <xdr:to>
      <xdr:col>76</xdr:col>
      <xdr:colOff>165100</xdr:colOff>
      <xdr:row>78</xdr:row>
      <xdr:rowOff>73458</xdr:rowOff>
    </xdr:to>
    <xdr:sp macro="" textlink="">
      <xdr:nvSpPr>
        <xdr:cNvPr id="658" name="楕円 657"/>
        <xdr:cNvSpPr/>
      </xdr:nvSpPr>
      <xdr:spPr>
        <a:xfrm>
          <a:off x="14541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64585</xdr:rowOff>
    </xdr:from>
    <xdr:ext cx="313932" cy="259045"/>
    <xdr:sp macro="" textlink="">
      <xdr:nvSpPr>
        <xdr:cNvPr id="659" name="テキスト ボックス 658"/>
        <xdr:cNvSpPr txBox="1"/>
      </xdr:nvSpPr>
      <xdr:spPr>
        <a:xfrm>
          <a:off x="14435333" y="13437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145765</xdr:rowOff>
    </xdr:from>
    <xdr:to>
      <xdr:col>72</xdr:col>
      <xdr:colOff>38100</xdr:colOff>
      <xdr:row>78</xdr:row>
      <xdr:rowOff>75915</xdr:rowOff>
    </xdr:to>
    <xdr:sp macro="" textlink="">
      <xdr:nvSpPr>
        <xdr:cNvPr id="660" name="楕円 659"/>
        <xdr:cNvSpPr/>
      </xdr:nvSpPr>
      <xdr:spPr>
        <a:xfrm>
          <a:off x="13652500" y="13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67042</xdr:rowOff>
    </xdr:from>
    <xdr:ext cx="249299" cy="259045"/>
    <xdr:sp macro="" textlink="">
      <xdr:nvSpPr>
        <xdr:cNvPr id="661" name="テキスト ボックス 660"/>
        <xdr:cNvSpPr txBox="1"/>
      </xdr:nvSpPr>
      <xdr:spPr>
        <a:xfrm>
          <a:off x="13578650" y="13440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145765</xdr:rowOff>
    </xdr:from>
    <xdr:to>
      <xdr:col>67</xdr:col>
      <xdr:colOff>101600</xdr:colOff>
      <xdr:row>78</xdr:row>
      <xdr:rowOff>75915</xdr:rowOff>
    </xdr:to>
    <xdr:sp macro="" textlink="">
      <xdr:nvSpPr>
        <xdr:cNvPr id="662" name="楕円 661"/>
        <xdr:cNvSpPr/>
      </xdr:nvSpPr>
      <xdr:spPr>
        <a:xfrm>
          <a:off x="12763500" y="13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67042</xdr:rowOff>
    </xdr:from>
    <xdr:ext cx="249299" cy="259045"/>
    <xdr:sp macro="" textlink="">
      <xdr:nvSpPr>
        <xdr:cNvPr id="663" name="テキスト ボックス 662"/>
        <xdr:cNvSpPr txBox="1"/>
      </xdr:nvSpPr>
      <xdr:spPr>
        <a:xfrm>
          <a:off x="12689650" y="13440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0" name="直線コネクタ 689"/>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1"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2" name="直線コネクタ 691"/>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3"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4" name="直線コネクタ 693"/>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94241</xdr:rowOff>
    </xdr:from>
    <xdr:to>
      <xdr:col>85</xdr:col>
      <xdr:colOff>127000</xdr:colOff>
      <xdr:row>93</xdr:row>
      <xdr:rowOff>111875</xdr:rowOff>
    </xdr:to>
    <xdr:cxnSp macro="">
      <xdr:nvCxnSpPr>
        <xdr:cNvPr id="695" name="直線コネクタ 694"/>
        <xdr:cNvCxnSpPr/>
      </xdr:nvCxnSpPr>
      <xdr:spPr>
        <a:xfrm flipV="1">
          <a:off x="15481300" y="16039091"/>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696"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697" name="フローチャート: 判断 696"/>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58644</xdr:rowOff>
    </xdr:from>
    <xdr:to>
      <xdr:col>81</xdr:col>
      <xdr:colOff>50800</xdr:colOff>
      <xdr:row>93</xdr:row>
      <xdr:rowOff>111875</xdr:rowOff>
    </xdr:to>
    <xdr:cxnSp macro="">
      <xdr:nvCxnSpPr>
        <xdr:cNvPr id="698" name="直線コネクタ 697"/>
        <xdr:cNvCxnSpPr/>
      </xdr:nvCxnSpPr>
      <xdr:spPr>
        <a:xfrm>
          <a:off x="14592300" y="16003494"/>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699" name="フローチャート: 判断 698"/>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0" name="テキスト ボックス 699"/>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31376</xdr:rowOff>
    </xdr:from>
    <xdr:to>
      <xdr:col>76</xdr:col>
      <xdr:colOff>114300</xdr:colOff>
      <xdr:row>93</xdr:row>
      <xdr:rowOff>58644</xdr:rowOff>
    </xdr:to>
    <xdr:cxnSp macro="">
      <xdr:nvCxnSpPr>
        <xdr:cNvPr id="701" name="直線コネクタ 700"/>
        <xdr:cNvCxnSpPr/>
      </xdr:nvCxnSpPr>
      <xdr:spPr>
        <a:xfrm>
          <a:off x="13703300" y="15976226"/>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2" name="フローチャート: 判断 701"/>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3" name="テキスト ボックス 702"/>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7243</xdr:rowOff>
    </xdr:from>
    <xdr:to>
      <xdr:col>71</xdr:col>
      <xdr:colOff>177800</xdr:colOff>
      <xdr:row>93</xdr:row>
      <xdr:rowOff>31376</xdr:rowOff>
    </xdr:to>
    <xdr:cxnSp macro="">
      <xdr:nvCxnSpPr>
        <xdr:cNvPr id="704" name="直線コネクタ 703"/>
        <xdr:cNvCxnSpPr/>
      </xdr:nvCxnSpPr>
      <xdr:spPr>
        <a:xfrm>
          <a:off x="12814300" y="15952093"/>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5" name="フローチャート: 判断 704"/>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06" name="テキスト ボックス 705"/>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114863</xdr:rowOff>
    </xdr:from>
    <xdr:to>
      <xdr:col>67</xdr:col>
      <xdr:colOff>101600</xdr:colOff>
      <xdr:row>94</xdr:row>
      <xdr:rowOff>45013</xdr:rowOff>
    </xdr:to>
    <xdr:sp macro="" textlink="">
      <xdr:nvSpPr>
        <xdr:cNvPr id="707" name="フローチャート: 判断 706"/>
        <xdr:cNvSpPr/>
      </xdr:nvSpPr>
      <xdr:spPr>
        <a:xfrm>
          <a:off x="12763500" y="160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36140</xdr:rowOff>
    </xdr:from>
    <xdr:ext cx="534377" cy="259045"/>
    <xdr:sp macro="" textlink="">
      <xdr:nvSpPr>
        <xdr:cNvPr id="708" name="テキスト ボックス 707"/>
        <xdr:cNvSpPr txBox="1"/>
      </xdr:nvSpPr>
      <xdr:spPr>
        <a:xfrm>
          <a:off x="12547111" y="16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43441</xdr:rowOff>
    </xdr:from>
    <xdr:to>
      <xdr:col>85</xdr:col>
      <xdr:colOff>177800</xdr:colOff>
      <xdr:row>93</xdr:row>
      <xdr:rowOff>145041</xdr:rowOff>
    </xdr:to>
    <xdr:sp macro="" textlink="">
      <xdr:nvSpPr>
        <xdr:cNvPr id="714" name="楕円 713"/>
        <xdr:cNvSpPr/>
      </xdr:nvSpPr>
      <xdr:spPr>
        <a:xfrm>
          <a:off x="16268700" y="159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66318</xdr:rowOff>
    </xdr:from>
    <xdr:ext cx="534377" cy="259045"/>
    <xdr:sp macro="" textlink="">
      <xdr:nvSpPr>
        <xdr:cNvPr id="715" name="公債費該当値テキスト"/>
        <xdr:cNvSpPr txBox="1"/>
      </xdr:nvSpPr>
      <xdr:spPr>
        <a:xfrm>
          <a:off x="16370300" y="158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61075</xdr:rowOff>
    </xdr:from>
    <xdr:to>
      <xdr:col>81</xdr:col>
      <xdr:colOff>101600</xdr:colOff>
      <xdr:row>93</xdr:row>
      <xdr:rowOff>162675</xdr:rowOff>
    </xdr:to>
    <xdr:sp macro="" textlink="">
      <xdr:nvSpPr>
        <xdr:cNvPr id="716" name="楕円 715"/>
        <xdr:cNvSpPr/>
      </xdr:nvSpPr>
      <xdr:spPr>
        <a:xfrm>
          <a:off x="15430500" y="160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7752</xdr:rowOff>
    </xdr:from>
    <xdr:ext cx="534377" cy="259045"/>
    <xdr:sp macro="" textlink="">
      <xdr:nvSpPr>
        <xdr:cNvPr id="717" name="テキスト ボックス 716"/>
        <xdr:cNvSpPr txBox="1"/>
      </xdr:nvSpPr>
      <xdr:spPr>
        <a:xfrm>
          <a:off x="15214111" y="157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7844</xdr:rowOff>
    </xdr:from>
    <xdr:to>
      <xdr:col>76</xdr:col>
      <xdr:colOff>165100</xdr:colOff>
      <xdr:row>93</xdr:row>
      <xdr:rowOff>109444</xdr:rowOff>
    </xdr:to>
    <xdr:sp macro="" textlink="">
      <xdr:nvSpPr>
        <xdr:cNvPr id="718" name="楕円 717"/>
        <xdr:cNvSpPr/>
      </xdr:nvSpPr>
      <xdr:spPr>
        <a:xfrm>
          <a:off x="14541500" y="1595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125971</xdr:rowOff>
    </xdr:from>
    <xdr:ext cx="534377" cy="259045"/>
    <xdr:sp macro="" textlink="">
      <xdr:nvSpPr>
        <xdr:cNvPr id="719" name="テキスト ボックス 718"/>
        <xdr:cNvSpPr txBox="1"/>
      </xdr:nvSpPr>
      <xdr:spPr>
        <a:xfrm>
          <a:off x="14325111" y="157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152026</xdr:rowOff>
    </xdr:from>
    <xdr:to>
      <xdr:col>72</xdr:col>
      <xdr:colOff>38100</xdr:colOff>
      <xdr:row>93</xdr:row>
      <xdr:rowOff>82176</xdr:rowOff>
    </xdr:to>
    <xdr:sp macro="" textlink="">
      <xdr:nvSpPr>
        <xdr:cNvPr id="720" name="楕円 719"/>
        <xdr:cNvSpPr/>
      </xdr:nvSpPr>
      <xdr:spPr>
        <a:xfrm>
          <a:off x="13652500" y="159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98703</xdr:rowOff>
    </xdr:from>
    <xdr:ext cx="534377" cy="259045"/>
    <xdr:sp macro="" textlink="">
      <xdr:nvSpPr>
        <xdr:cNvPr id="721" name="テキスト ボックス 720"/>
        <xdr:cNvSpPr txBox="1"/>
      </xdr:nvSpPr>
      <xdr:spPr>
        <a:xfrm>
          <a:off x="13436111" y="157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127893</xdr:rowOff>
    </xdr:from>
    <xdr:to>
      <xdr:col>67</xdr:col>
      <xdr:colOff>101600</xdr:colOff>
      <xdr:row>93</xdr:row>
      <xdr:rowOff>58043</xdr:rowOff>
    </xdr:to>
    <xdr:sp macro="" textlink="">
      <xdr:nvSpPr>
        <xdr:cNvPr id="722" name="楕円 721"/>
        <xdr:cNvSpPr/>
      </xdr:nvSpPr>
      <xdr:spPr>
        <a:xfrm>
          <a:off x="12763500" y="159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74570</xdr:rowOff>
    </xdr:from>
    <xdr:ext cx="534377" cy="259045"/>
    <xdr:sp macro="" textlink="">
      <xdr:nvSpPr>
        <xdr:cNvPr id="723" name="テキスト ボックス 722"/>
        <xdr:cNvSpPr txBox="1"/>
      </xdr:nvSpPr>
      <xdr:spPr>
        <a:xfrm>
          <a:off x="12547111" y="1567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7" name="直線コネクタ 746"/>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0"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1" name="直線コネクタ 750"/>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3"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4" name="フローチャート: 判断 75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6" name="フローチャート: 判断 755"/>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57" name="テキスト ボックス 756"/>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9" name="フローチャート: 判断 758"/>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0" name="テキスト ボックス 759"/>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93218</xdr:rowOff>
    </xdr:from>
    <xdr:to>
      <xdr:col>102</xdr:col>
      <xdr:colOff>114300</xdr:colOff>
      <xdr:row>39</xdr:row>
      <xdr:rowOff>44450</xdr:rowOff>
    </xdr:to>
    <xdr:cxnSp macro="">
      <xdr:nvCxnSpPr>
        <xdr:cNvPr id="761" name="直線コネクタ 760"/>
        <xdr:cNvCxnSpPr/>
      </xdr:nvCxnSpPr>
      <xdr:spPr>
        <a:xfrm>
          <a:off x="18656300" y="6093968"/>
          <a:ext cx="8890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2" name="フローチャート: 判断 761"/>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3" name="テキスト ボックス 762"/>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4" name="フローチャート: 判断 763"/>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144289</xdr:rowOff>
    </xdr:from>
    <xdr:ext cx="378565" cy="259045"/>
    <xdr:sp macro="" textlink="">
      <xdr:nvSpPr>
        <xdr:cNvPr id="765" name="テキスト ボックス 764"/>
        <xdr:cNvSpPr txBox="1"/>
      </xdr:nvSpPr>
      <xdr:spPr>
        <a:xfrm>
          <a:off x="18467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42418</xdr:rowOff>
    </xdr:from>
    <xdr:to>
      <xdr:col>98</xdr:col>
      <xdr:colOff>38100</xdr:colOff>
      <xdr:row>35</xdr:row>
      <xdr:rowOff>144018</xdr:rowOff>
    </xdr:to>
    <xdr:sp macro="" textlink="">
      <xdr:nvSpPr>
        <xdr:cNvPr id="779" name="楕円 778"/>
        <xdr:cNvSpPr/>
      </xdr:nvSpPr>
      <xdr:spPr>
        <a:xfrm>
          <a:off x="18605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160545</xdr:rowOff>
    </xdr:from>
    <xdr:ext cx="378565" cy="259045"/>
    <xdr:sp macro="" textlink="">
      <xdr:nvSpPr>
        <xdr:cNvPr id="780" name="テキスト ボックス 779"/>
        <xdr:cNvSpPr txBox="1"/>
      </xdr:nvSpPr>
      <xdr:spPr>
        <a:xfrm>
          <a:off x="18467017" y="5818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民生費は歳出総額の</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％を占めており、住民一人当たりのコストが</a:t>
          </a:r>
          <a:r>
            <a:rPr kumimoji="1" lang="en-US" altLang="ja-JP" sz="1300">
              <a:latin typeface="ＭＳ Ｐゴシック" panose="020B0600070205080204" pitchFamily="50" charset="-128"/>
              <a:ea typeface="ＭＳ Ｐゴシック" panose="020B0600070205080204" pitchFamily="50" charset="-128"/>
            </a:rPr>
            <a:t>172,849</a:t>
          </a:r>
          <a:r>
            <a:rPr kumimoji="1" lang="ja-JP" altLang="en-US" sz="1300">
              <a:latin typeface="ＭＳ Ｐゴシック" panose="020B0600070205080204" pitchFamily="50" charset="-128"/>
              <a:ea typeface="ＭＳ Ｐゴシック" panose="020B0600070205080204" pitchFamily="50" charset="-128"/>
            </a:rPr>
            <a:t>円となっている。幼児教育・保育の無償化に伴う給付費の増や、支給回数の増に伴う児童扶養手当の増、障がい児の放課後デイサービスの受入施設が増えたことに伴う障がい児通所給付の増等により、前年度より増となっている。今後も高齢化の進展や子育て施策の充実を図ることが求められており、増加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商工費については、県との協調による商工業者向けの融資制度に係る資金預託や、誘致企業等に対する支援等を行ってきており、類似団体の中では高い順位となっている。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教育費については、小中学校普通教室空調整備事業の増等により、大幅な増となっている。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令和元年度については、歳出全体は扶助費や普通建設事業費等の増により、前年より増えたものの、国庫支出金や地方交付税等の増により歳入全体も増えたため、実質単年度収支は黒字となった。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今後も実質赤字が生じないよう、経常予算のシーリング実施や市税等の収入確保に努める。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黒字要素の主なものは下水道事業会計と水道事業会計で、令和元年度決算では合わせて</a:t>
          </a:r>
          <a:r>
            <a:rPr kumimoji="1" lang="en-US" altLang="ja-JP" sz="1400">
              <a:latin typeface="ＭＳ ゴシック" pitchFamily="49" charset="-128"/>
              <a:ea typeface="ＭＳ ゴシック" pitchFamily="49" charset="-128"/>
            </a:rPr>
            <a:t>17.29</a:t>
          </a:r>
          <a:r>
            <a:rPr kumimoji="1" lang="ja-JP" altLang="en-US" sz="1400">
              <a:latin typeface="ＭＳ ゴシック" pitchFamily="49" charset="-128"/>
              <a:ea typeface="ＭＳ ゴシック" pitchFamily="49" charset="-128"/>
            </a:rPr>
            <a:t>％となっている。また、国民健康保険事業特別会計は、平成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年度から制度改革により県が財政運営の責任主体を担うこととなった影響等により、前年度に引き続いて黒字決算となった。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82</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84</v>
      </c>
      <c r="C3" s="441"/>
      <c r="D3" s="441"/>
      <c r="E3" s="442"/>
      <c r="F3" s="442"/>
      <c r="G3" s="442"/>
      <c r="H3" s="442"/>
      <c r="I3" s="442"/>
      <c r="J3" s="442"/>
      <c r="K3" s="442"/>
      <c r="L3" s="442" t="s">
        <v>85</v>
      </c>
      <c r="M3" s="442"/>
      <c r="N3" s="442"/>
      <c r="O3" s="442"/>
      <c r="P3" s="442"/>
      <c r="Q3" s="442"/>
      <c r="R3" s="449"/>
      <c r="S3" s="449"/>
      <c r="T3" s="449"/>
      <c r="U3" s="449"/>
      <c r="V3" s="450"/>
      <c r="W3" s="424" t="s">
        <v>86</v>
      </c>
      <c r="X3" s="425"/>
      <c r="Y3" s="425"/>
      <c r="Z3" s="425"/>
      <c r="AA3" s="425"/>
      <c r="AB3" s="441"/>
      <c r="AC3" s="449" t="s">
        <v>87</v>
      </c>
      <c r="AD3" s="425"/>
      <c r="AE3" s="425"/>
      <c r="AF3" s="425"/>
      <c r="AG3" s="425"/>
      <c r="AH3" s="425"/>
      <c r="AI3" s="425"/>
      <c r="AJ3" s="425"/>
      <c r="AK3" s="425"/>
      <c r="AL3" s="426"/>
      <c r="AM3" s="424" t="s">
        <v>88</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89</v>
      </c>
      <c r="BO3" s="425"/>
      <c r="BP3" s="425"/>
      <c r="BQ3" s="425"/>
      <c r="BR3" s="425"/>
      <c r="BS3" s="425"/>
      <c r="BT3" s="425"/>
      <c r="BU3" s="426"/>
      <c r="BV3" s="424" t="s">
        <v>90</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91</v>
      </c>
      <c r="CU3" s="425"/>
      <c r="CV3" s="425"/>
      <c r="CW3" s="425"/>
      <c r="CX3" s="425"/>
      <c r="CY3" s="425"/>
      <c r="CZ3" s="425"/>
      <c r="DA3" s="426"/>
      <c r="DB3" s="424" t="s">
        <v>92</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93</v>
      </c>
      <c r="AZ4" s="428"/>
      <c r="BA4" s="428"/>
      <c r="BB4" s="428"/>
      <c r="BC4" s="428"/>
      <c r="BD4" s="428"/>
      <c r="BE4" s="428"/>
      <c r="BF4" s="428"/>
      <c r="BG4" s="428"/>
      <c r="BH4" s="428"/>
      <c r="BI4" s="428"/>
      <c r="BJ4" s="428"/>
      <c r="BK4" s="428"/>
      <c r="BL4" s="428"/>
      <c r="BM4" s="429"/>
      <c r="BN4" s="430">
        <v>68869218</v>
      </c>
      <c r="BO4" s="431"/>
      <c r="BP4" s="431"/>
      <c r="BQ4" s="431"/>
      <c r="BR4" s="431"/>
      <c r="BS4" s="431"/>
      <c r="BT4" s="431"/>
      <c r="BU4" s="432"/>
      <c r="BV4" s="430">
        <v>67300839</v>
      </c>
      <c r="BW4" s="431"/>
      <c r="BX4" s="431"/>
      <c r="BY4" s="431"/>
      <c r="BZ4" s="431"/>
      <c r="CA4" s="431"/>
      <c r="CB4" s="431"/>
      <c r="CC4" s="432"/>
      <c r="CD4" s="433" t="s">
        <v>94</v>
      </c>
      <c r="CE4" s="434"/>
      <c r="CF4" s="434"/>
      <c r="CG4" s="434"/>
      <c r="CH4" s="434"/>
      <c r="CI4" s="434"/>
      <c r="CJ4" s="434"/>
      <c r="CK4" s="434"/>
      <c r="CL4" s="434"/>
      <c r="CM4" s="434"/>
      <c r="CN4" s="434"/>
      <c r="CO4" s="434"/>
      <c r="CP4" s="434"/>
      <c r="CQ4" s="434"/>
      <c r="CR4" s="434"/>
      <c r="CS4" s="435"/>
      <c r="CT4" s="436">
        <v>3.7</v>
      </c>
      <c r="CU4" s="437"/>
      <c r="CV4" s="437"/>
      <c r="CW4" s="437"/>
      <c r="CX4" s="437"/>
      <c r="CY4" s="437"/>
      <c r="CZ4" s="437"/>
      <c r="DA4" s="438"/>
      <c r="DB4" s="436">
        <v>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95</v>
      </c>
      <c r="AN5" s="497"/>
      <c r="AO5" s="497"/>
      <c r="AP5" s="497"/>
      <c r="AQ5" s="497"/>
      <c r="AR5" s="497"/>
      <c r="AS5" s="497"/>
      <c r="AT5" s="498"/>
      <c r="AU5" s="499" t="s">
        <v>96</v>
      </c>
      <c r="AV5" s="500"/>
      <c r="AW5" s="500"/>
      <c r="AX5" s="500"/>
      <c r="AY5" s="501" t="s">
        <v>97</v>
      </c>
      <c r="AZ5" s="502"/>
      <c r="BA5" s="502"/>
      <c r="BB5" s="502"/>
      <c r="BC5" s="502"/>
      <c r="BD5" s="502"/>
      <c r="BE5" s="502"/>
      <c r="BF5" s="502"/>
      <c r="BG5" s="502"/>
      <c r="BH5" s="502"/>
      <c r="BI5" s="502"/>
      <c r="BJ5" s="502"/>
      <c r="BK5" s="502"/>
      <c r="BL5" s="502"/>
      <c r="BM5" s="503"/>
      <c r="BN5" s="467">
        <v>67616958</v>
      </c>
      <c r="BO5" s="468"/>
      <c r="BP5" s="468"/>
      <c r="BQ5" s="468"/>
      <c r="BR5" s="468"/>
      <c r="BS5" s="468"/>
      <c r="BT5" s="468"/>
      <c r="BU5" s="469"/>
      <c r="BV5" s="467">
        <v>66313504</v>
      </c>
      <c r="BW5" s="468"/>
      <c r="BX5" s="468"/>
      <c r="BY5" s="468"/>
      <c r="BZ5" s="468"/>
      <c r="CA5" s="468"/>
      <c r="CB5" s="468"/>
      <c r="CC5" s="469"/>
      <c r="CD5" s="470" t="s">
        <v>98</v>
      </c>
      <c r="CE5" s="471"/>
      <c r="CF5" s="471"/>
      <c r="CG5" s="471"/>
      <c r="CH5" s="471"/>
      <c r="CI5" s="471"/>
      <c r="CJ5" s="471"/>
      <c r="CK5" s="471"/>
      <c r="CL5" s="471"/>
      <c r="CM5" s="471"/>
      <c r="CN5" s="471"/>
      <c r="CO5" s="471"/>
      <c r="CP5" s="471"/>
      <c r="CQ5" s="471"/>
      <c r="CR5" s="471"/>
      <c r="CS5" s="472"/>
      <c r="CT5" s="464">
        <v>90.7</v>
      </c>
      <c r="CU5" s="465"/>
      <c r="CV5" s="465"/>
      <c r="CW5" s="465"/>
      <c r="CX5" s="465"/>
      <c r="CY5" s="465"/>
      <c r="CZ5" s="465"/>
      <c r="DA5" s="466"/>
      <c r="DB5" s="464">
        <v>91</v>
      </c>
      <c r="DC5" s="465"/>
      <c r="DD5" s="465"/>
      <c r="DE5" s="465"/>
      <c r="DF5" s="465"/>
      <c r="DG5" s="465"/>
      <c r="DH5" s="465"/>
      <c r="DI5" s="466"/>
      <c r="DJ5" s="186"/>
      <c r="DK5" s="186"/>
      <c r="DL5" s="186"/>
      <c r="DM5" s="186"/>
      <c r="DN5" s="186"/>
      <c r="DO5" s="186"/>
    </row>
    <row r="6" spans="1:119" ht="18.75" customHeight="1" x14ac:dyDescent="0.15">
      <c r="A6" s="187"/>
      <c r="B6" s="473" t="s">
        <v>99</v>
      </c>
      <c r="C6" s="474"/>
      <c r="D6" s="474"/>
      <c r="E6" s="475"/>
      <c r="F6" s="475"/>
      <c r="G6" s="475"/>
      <c r="H6" s="475"/>
      <c r="I6" s="475"/>
      <c r="J6" s="475"/>
      <c r="K6" s="475"/>
      <c r="L6" s="475" t="s">
        <v>100</v>
      </c>
      <c r="M6" s="475"/>
      <c r="N6" s="475"/>
      <c r="O6" s="475"/>
      <c r="P6" s="475"/>
      <c r="Q6" s="475"/>
      <c r="R6" s="479"/>
      <c r="S6" s="479"/>
      <c r="T6" s="479"/>
      <c r="U6" s="479"/>
      <c r="V6" s="480"/>
      <c r="W6" s="483" t="s">
        <v>101</v>
      </c>
      <c r="X6" s="484"/>
      <c r="Y6" s="484"/>
      <c r="Z6" s="484"/>
      <c r="AA6" s="484"/>
      <c r="AB6" s="474"/>
      <c r="AC6" s="487" t="s">
        <v>102</v>
      </c>
      <c r="AD6" s="488"/>
      <c r="AE6" s="488"/>
      <c r="AF6" s="488"/>
      <c r="AG6" s="488"/>
      <c r="AH6" s="488"/>
      <c r="AI6" s="488"/>
      <c r="AJ6" s="488"/>
      <c r="AK6" s="488"/>
      <c r="AL6" s="489"/>
      <c r="AM6" s="496" t="s">
        <v>103</v>
      </c>
      <c r="AN6" s="497"/>
      <c r="AO6" s="497"/>
      <c r="AP6" s="497"/>
      <c r="AQ6" s="497"/>
      <c r="AR6" s="497"/>
      <c r="AS6" s="497"/>
      <c r="AT6" s="498"/>
      <c r="AU6" s="499" t="s">
        <v>96</v>
      </c>
      <c r="AV6" s="500"/>
      <c r="AW6" s="500"/>
      <c r="AX6" s="500"/>
      <c r="AY6" s="501" t="s">
        <v>104</v>
      </c>
      <c r="AZ6" s="502"/>
      <c r="BA6" s="502"/>
      <c r="BB6" s="502"/>
      <c r="BC6" s="502"/>
      <c r="BD6" s="502"/>
      <c r="BE6" s="502"/>
      <c r="BF6" s="502"/>
      <c r="BG6" s="502"/>
      <c r="BH6" s="502"/>
      <c r="BI6" s="502"/>
      <c r="BJ6" s="502"/>
      <c r="BK6" s="502"/>
      <c r="BL6" s="502"/>
      <c r="BM6" s="503"/>
      <c r="BN6" s="467">
        <v>1252260</v>
      </c>
      <c r="BO6" s="468"/>
      <c r="BP6" s="468"/>
      <c r="BQ6" s="468"/>
      <c r="BR6" s="468"/>
      <c r="BS6" s="468"/>
      <c r="BT6" s="468"/>
      <c r="BU6" s="469"/>
      <c r="BV6" s="467">
        <v>987335</v>
      </c>
      <c r="BW6" s="468"/>
      <c r="BX6" s="468"/>
      <c r="BY6" s="468"/>
      <c r="BZ6" s="468"/>
      <c r="CA6" s="468"/>
      <c r="CB6" s="468"/>
      <c r="CC6" s="469"/>
      <c r="CD6" s="470" t="s">
        <v>105</v>
      </c>
      <c r="CE6" s="471"/>
      <c r="CF6" s="471"/>
      <c r="CG6" s="471"/>
      <c r="CH6" s="471"/>
      <c r="CI6" s="471"/>
      <c r="CJ6" s="471"/>
      <c r="CK6" s="471"/>
      <c r="CL6" s="471"/>
      <c r="CM6" s="471"/>
      <c r="CN6" s="471"/>
      <c r="CO6" s="471"/>
      <c r="CP6" s="471"/>
      <c r="CQ6" s="471"/>
      <c r="CR6" s="471"/>
      <c r="CS6" s="472"/>
      <c r="CT6" s="504">
        <v>95.8</v>
      </c>
      <c r="CU6" s="505"/>
      <c r="CV6" s="505"/>
      <c r="CW6" s="505"/>
      <c r="CX6" s="505"/>
      <c r="CY6" s="505"/>
      <c r="CZ6" s="505"/>
      <c r="DA6" s="506"/>
      <c r="DB6" s="504">
        <v>97.1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106</v>
      </c>
      <c r="AN7" s="497"/>
      <c r="AO7" s="497"/>
      <c r="AP7" s="497"/>
      <c r="AQ7" s="497"/>
      <c r="AR7" s="497"/>
      <c r="AS7" s="497"/>
      <c r="AT7" s="498"/>
      <c r="AU7" s="499" t="s">
        <v>107</v>
      </c>
      <c r="AV7" s="500"/>
      <c r="AW7" s="500"/>
      <c r="AX7" s="500"/>
      <c r="AY7" s="501" t="s">
        <v>108</v>
      </c>
      <c r="AZ7" s="502"/>
      <c r="BA7" s="502"/>
      <c r="BB7" s="502"/>
      <c r="BC7" s="502"/>
      <c r="BD7" s="502"/>
      <c r="BE7" s="502"/>
      <c r="BF7" s="502"/>
      <c r="BG7" s="502"/>
      <c r="BH7" s="502"/>
      <c r="BI7" s="502"/>
      <c r="BJ7" s="502"/>
      <c r="BK7" s="502"/>
      <c r="BL7" s="502"/>
      <c r="BM7" s="503"/>
      <c r="BN7" s="467">
        <v>76290</v>
      </c>
      <c r="BO7" s="468"/>
      <c r="BP7" s="468"/>
      <c r="BQ7" s="468"/>
      <c r="BR7" s="468"/>
      <c r="BS7" s="468"/>
      <c r="BT7" s="468"/>
      <c r="BU7" s="469"/>
      <c r="BV7" s="467">
        <v>43795</v>
      </c>
      <c r="BW7" s="468"/>
      <c r="BX7" s="468"/>
      <c r="BY7" s="468"/>
      <c r="BZ7" s="468"/>
      <c r="CA7" s="468"/>
      <c r="CB7" s="468"/>
      <c r="CC7" s="469"/>
      <c r="CD7" s="470" t="s">
        <v>109</v>
      </c>
      <c r="CE7" s="471"/>
      <c r="CF7" s="471"/>
      <c r="CG7" s="471"/>
      <c r="CH7" s="471"/>
      <c r="CI7" s="471"/>
      <c r="CJ7" s="471"/>
      <c r="CK7" s="471"/>
      <c r="CL7" s="471"/>
      <c r="CM7" s="471"/>
      <c r="CN7" s="471"/>
      <c r="CO7" s="471"/>
      <c r="CP7" s="471"/>
      <c r="CQ7" s="471"/>
      <c r="CR7" s="471"/>
      <c r="CS7" s="472"/>
      <c r="CT7" s="467">
        <v>31556600</v>
      </c>
      <c r="CU7" s="468"/>
      <c r="CV7" s="468"/>
      <c r="CW7" s="468"/>
      <c r="CX7" s="468"/>
      <c r="CY7" s="468"/>
      <c r="CZ7" s="468"/>
      <c r="DA7" s="469"/>
      <c r="DB7" s="467">
        <v>31321433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110</v>
      </c>
      <c r="AN8" s="497"/>
      <c r="AO8" s="497"/>
      <c r="AP8" s="497"/>
      <c r="AQ8" s="497"/>
      <c r="AR8" s="497"/>
      <c r="AS8" s="497"/>
      <c r="AT8" s="498"/>
      <c r="AU8" s="499" t="s">
        <v>111</v>
      </c>
      <c r="AV8" s="500"/>
      <c r="AW8" s="500"/>
      <c r="AX8" s="500"/>
      <c r="AY8" s="501" t="s">
        <v>112</v>
      </c>
      <c r="AZ8" s="502"/>
      <c r="BA8" s="502"/>
      <c r="BB8" s="502"/>
      <c r="BC8" s="502"/>
      <c r="BD8" s="502"/>
      <c r="BE8" s="502"/>
      <c r="BF8" s="502"/>
      <c r="BG8" s="502"/>
      <c r="BH8" s="502"/>
      <c r="BI8" s="502"/>
      <c r="BJ8" s="502"/>
      <c r="BK8" s="502"/>
      <c r="BL8" s="502"/>
      <c r="BM8" s="503"/>
      <c r="BN8" s="467">
        <v>1175970</v>
      </c>
      <c r="BO8" s="468"/>
      <c r="BP8" s="468"/>
      <c r="BQ8" s="468"/>
      <c r="BR8" s="468"/>
      <c r="BS8" s="468"/>
      <c r="BT8" s="468"/>
      <c r="BU8" s="469"/>
      <c r="BV8" s="467">
        <v>943540</v>
      </c>
      <c r="BW8" s="468"/>
      <c r="BX8" s="468"/>
      <c r="BY8" s="468"/>
      <c r="BZ8" s="468"/>
      <c r="CA8" s="468"/>
      <c r="CB8" s="468"/>
      <c r="CC8" s="469"/>
      <c r="CD8" s="470" t="s">
        <v>113</v>
      </c>
      <c r="CE8" s="471"/>
      <c r="CF8" s="471"/>
      <c r="CG8" s="471"/>
      <c r="CH8" s="471"/>
      <c r="CI8" s="471"/>
      <c r="CJ8" s="471"/>
      <c r="CK8" s="471"/>
      <c r="CL8" s="471"/>
      <c r="CM8" s="471"/>
      <c r="CN8" s="471"/>
      <c r="CO8" s="471"/>
      <c r="CP8" s="471"/>
      <c r="CQ8" s="471"/>
      <c r="CR8" s="471"/>
      <c r="CS8" s="472"/>
      <c r="CT8" s="507">
        <v>0.68</v>
      </c>
      <c r="CU8" s="508"/>
      <c r="CV8" s="508"/>
      <c r="CW8" s="508"/>
      <c r="CX8" s="508"/>
      <c r="CY8" s="508"/>
      <c r="CZ8" s="508"/>
      <c r="DA8" s="509"/>
      <c r="DB8" s="507">
        <v>0.67</v>
      </c>
      <c r="DC8" s="508"/>
      <c r="DD8" s="508"/>
      <c r="DE8" s="508"/>
      <c r="DF8" s="508"/>
      <c r="DG8" s="508"/>
      <c r="DH8" s="508"/>
      <c r="DI8" s="509"/>
      <c r="DJ8" s="186"/>
      <c r="DK8" s="186"/>
      <c r="DL8" s="186"/>
      <c r="DM8" s="186"/>
      <c r="DN8" s="186"/>
      <c r="DO8" s="186"/>
    </row>
    <row r="9" spans="1:119" ht="18.75" customHeight="1" thickBot="1" x14ac:dyDescent="0.2">
      <c r="A9" s="187"/>
      <c r="B9" s="461" t="s">
        <v>114</v>
      </c>
      <c r="C9" s="462"/>
      <c r="D9" s="462"/>
      <c r="E9" s="462"/>
      <c r="F9" s="462"/>
      <c r="G9" s="462"/>
      <c r="H9" s="462"/>
      <c r="I9" s="462"/>
      <c r="J9" s="462"/>
      <c r="K9" s="510"/>
      <c r="L9" s="511" t="s">
        <v>115</v>
      </c>
      <c r="M9" s="512"/>
      <c r="N9" s="512"/>
      <c r="O9" s="512"/>
      <c r="P9" s="512"/>
      <c r="Q9" s="513"/>
      <c r="R9" s="514">
        <v>149313</v>
      </c>
      <c r="S9" s="515"/>
      <c r="T9" s="515"/>
      <c r="U9" s="515"/>
      <c r="V9" s="516"/>
      <c r="W9" s="424" t="s">
        <v>116</v>
      </c>
      <c r="X9" s="425"/>
      <c r="Y9" s="425"/>
      <c r="Z9" s="425"/>
      <c r="AA9" s="425"/>
      <c r="AB9" s="425"/>
      <c r="AC9" s="425"/>
      <c r="AD9" s="425"/>
      <c r="AE9" s="425"/>
      <c r="AF9" s="425"/>
      <c r="AG9" s="425"/>
      <c r="AH9" s="425"/>
      <c r="AI9" s="425"/>
      <c r="AJ9" s="425"/>
      <c r="AK9" s="425"/>
      <c r="AL9" s="426"/>
      <c r="AM9" s="496" t="s">
        <v>117</v>
      </c>
      <c r="AN9" s="497"/>
      <c r="AO9" s="497"/>
      <c r="AP9" s="497"/>
      <c r="AQ9" s="497"/>
      <c r="AR9" s="497"/>
      <c r="AS9" s="497"/>
      <c r="AT9" s="498"/>
      <c r="AU9" s="499" t="s">
        <v>118</v>
      </c>
      <c r="AV9" s="500"/>
      <c r="AW9" s="500"/>
      <c r="AX9" s="500"/>
      <c r="AY9" s="501" t="s">
        <v>119</v>
      </c>
      <c r="AZ9" s="502"/>
      <c r="BA9" s="502"/>
      <c r="BB9" s="502"/>
      <c r="BC9" s="502"/>
      <c r="BD9" s="502"/>
      <c r="BE9" s="502"/>
      <c r="BF9" s="502"/>
      <c r="BG9" s="502"/>
      <c r="BH9" s="502"/>
      <c r="BI9" s="502"/>
      <c r="BJ9" s="502"/>
      <c r="BK9" s="502"/>
      <c r="BL9" s="502"/>
      <c r="BM9" s="503"/>
      <c r="BN9" s="467">
        <v>232430</v>
      </c>
      <c r="BO9" s="468"/>
      <c r="BP9" s="468"/>
      <c r="BQ9" s="468"/>
      <c r="BR9" s="468"/>
      <c r="BS9" s="468"/>
      <c r="BT9" s="468"/>
      <c r="BU9" s="469"/>
      <c r="BV9" s="467">
        <v>-203268</v>
      </c>
      <c r="BW9" s="468"/>
      <c r="BX9" s="468"/>
      <c r="BY9" s="468"/>
      <c r="BZ9" s="468"/>
      <c r="CA9" s="468"/>
      <c r="CB9" s="468"/>
      <c r="CC9" s="469"/>
      <c r="CD9" s="470" t="s">
        <v>120</v>
      </c>
      <c r="CE9" s="471"/>
      <c r="CF9" s="471"/>
      <c r="CG9" s="471"/>
      <c r="CH9" s="471"/>
      <c r="CI9" s="471"/>
      <c r="CJ9" s="471"/>
      <c r="CK9" s="471"/>
      <c r="CL9" s="471"/>
      <c r="CM9" s="471"/>
      <c r="CN9" s="471"/>
      <c r="CO9" s="471"/>
      <c r="CP9" s="471"/>
      <c r="CQ9" s="471"/>
      <c r="CR9" s="471"/>
      <c r="CS9" s="472"/>
      <c r="CT9" s="464">
        <v>16.2</v>
      </c>
      <c r="CU9" s="465"/>
      <c r="CV9" s="465"/>
      <c r="CW9" s="465"/>
      <c r="CX9" s="465"/>
      <c r="CY9" s="465"/>
      <c r="CZ9" s="465"/>
      <c r="DA9" s="466"/>
      <c r="DB9" s="464">
        <v>16.399999999999999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121</v>
      </c>
      <c r="M10" s="497"/>
      <c r="N10" s="497"/>
      <c r="O10" s="497"/>
      <c r="P10" s="497"/>
      <c r="Q10" s="498"/>
      <c r="R10" s="518">
        <v>148271</v>
      </c>
      <c r="S10" s="519"/>
      <c r="T10" s="519"/>
      <c r="U10" s="519"/>
      <c r="V10" s="520"/>
      <c r="W10" s="455"/>
      <c r="X10" s="456"/>
      <c r="Y10" s="456"/>
      <c r="Z10" s="456"/>
      <c r="AA10" s="456"/>
      <c r="AB10" s="456"/>
      <c r="AC10" s="456"/>
      <c r="AD10" s="456"/>
      <c r="AE10" s="456"/>
      <c r="AF10" s="456"/>
      <c r="AG10" s="456"/>
      <c r="AH10" s="456"/>
      <c r="AI10" s="456"/>
      <c r="AJ10" s="456"/>
      <c r="AK10" s="456"/>
      <c r="AL10" s="459"/>
      <c r="AM10" s="496" t="s">
        <v>122</v>
      </c>
      <c r="AN10" s="497"/>
      <c r="AO10" s="497"/>
      <c r="AP10" s="497"/>
      <c r="AQ10" s="497"/>
      <c r="AR10" s="497"/>
      <c r="AS10" s="497"/>
      <c r="AT10" s="498"/>
      <c r="AU10" s="499" t="s">
        <v>123</v>
      </c>
      <c r="AV10" s="500"/>
      <c r="AW10" s="500"/>
      <c r="AX10" s="500"/>
      <c r="AY10" s="501" t="s">
        <v>124</v>
      </c>
      <c r="AZ10" s="502"/>
      <c r="BA10" s="502"/>
      <c r="BB10" s="502"/>
      <c r="BC10" s="502"/>
      <c r="BD10" s="502"/>
      <c r="BE10" s="502"/>
      <c r="BF10" s="502"/>
      <c r="BG10" s="502"/>
      <c r="BH10" s="502"/>
      <c r="BI10" s="502"/>
      <c r="BJ10" s="502"/>
      <c r="BK10" s="502"/>
      <c r="BL10" s="502"/>
      <c r="BM10" s="503"/>
      <c r="BN10" s="467">
        <v>467526</v>
      </c>
      <c r="BO10" s="468"/>
      <c r="BP10" s="468"/>
      <c r="BQ10" s="468"/>
      <c r="BR10" s="468"/>
      <c r="BS10" s="468"/>
      <c r="BT10" s="468"/>
      <c r="BU10" s="469"/>
      <c r="BV10" s="467">
        <v>339675</v>
      </c>
      <c r="BW10" s="468"/>
      <c r="BX10" s="468"/>
      <c r="BY10" s="468"/>
      <c r="BZ10" s="468"/>
      <c r="CA10" s="468"/>
      <c r="CB10" s="468"/>
      <c r="CC10" s="469"/>
      <c r="CD10" s="191" t="s">
        <v>125</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126</v>
      </c>
      <c r="M11" s="522"/>
      <c r="N11" s="522"/>
      <c r="O11" s="522"/>
      <c r="P11" s="522"/>
      <c r="Q11" s="523"/>
      <c r="R11" s="524" t="s">
        <v>127</v>
      </c>
      <c r="S11" s="525"/>
      <c r="T11" s="525"/>
      <c r="U11" s="525"/>
      <c r="V11" s="526"/>
      <c r="W11" s="455"/>
      <c r="X11" s="456"/>
      <c r="Y11" s="456"/>
      <c r="Z11" s="456"/>
      <c r="AA11" s="456"/>
      <c r="AB11" s="456"/>
      <c r="AC11" s="456"/>
      <c r="AD11" s="456"/>
      <c r="AE11" s="456"/>
      <c r="AF11" s="456"/>
      <c r="AG11" s="456"/>
      <c r="AH11" s="456"/>
      <c r="AI11" s="456"/>
      <c r="AJ11" s="456"/>
      <c r="AK11" s="456"/>
      <c r="AL11" s="459"/>
      <c r="AM11" s="496" t="s">
        <v>128</v>
      </c>
      <c r="AN11" s="497"/>
      <c r="AO11" s="497"/>
      <c r="AP11" s="497"/>
      <c r="AQ11" s="497"/>
      <c r="AR11" s="497"/>
      <c r="AS11" s="497"/>
      <c r="AT11" s="498"/>
      <c r="AU11" s="499" t="s">
        <v>129</v>
      </c>
      <c r="AV11" s="500"/>
      <c r="AW11" s="500"/>
      <c r="AX11" s="500"/>
      <c r="AY11" s="501" t="s">
        <v>130</v>
      </c>
      <c r="AZ11" s="502"/>
      <c r="BA11" s="502"/>
      <c r="BB11" s="502"/>
      <c r="BC11" s="502"/>
      <c r="BD11" s="502"/>
      <c r="BE11" s="502"/>
      <c r="BF11" s="502"/>
      <c r="BG11" s="502"/>
      <c r="BH11" s="502"/>
      <c r="BI11" s="502"/>
      <c r="BJ11" s="502"/>
      <c r="BK11" s="502"/>
      <c r="BL11" s="502"/>
      <c r="BM11" s="503"/>
      <c r="BN11" s="467">
        <v>497580</v>
      </c>
      <c r="BO11" s="468"/>
      <c r="BP11" s="468"/>
      <c r="BQ11" s="468"/>
      <c r="BR11" s="468"/>
      <c r="BS11" s="468"/>
      <c r="BT11" s="468"/>
      <c r="BU11" s="469"/>
      <c r="BV11" s="467">
        <v>342952</v>
      </c>
      <c r="BW11" s="468"/>
      <c r="BX11" s="468"/>
      <c r="BY11" s="468"/>
      <c r="BZ11" s="468"/>
      <c r="CA11" s="468"/>
      <c r="CB11" s="468"/>
      <c r="CC11" s="469"/>
      <c r="CD11" s="470" t="s">
        <v>131</v>
      </c>
      <c r="CE11" s="471"/>
      <c r="CF11" s="471"/>
      <c r="CG11" s="471"/>
      <c r="CH11" s="471"/>
      <c r="CI11" s="471"/>
      <c r="CJ11" s="471"/>
      <c r="CK11" s="471"/>
      <c r="CL11" s="471"/>
      <c r="CM11" s="471"/>
      <c r="CN11" s="471"/>
      <c r="CO11" s="471"/>
      <c r="CP11" s="471"/>
      <c r="CQ11" s="471"/>
      <c r="CR11" s="471"/>
      <c r="CS11" s="472"/>
      <c r="CT11" s="507" t="s">
        <v>132</v>
      </c>
      <c r="CU11" s="508"/>
      <c r="CV11" s="508"/>
      <c r="CW11" s="508"/>
      <c r="CX11" s="508"/>
      <c r="CY11" s="508"/>
      <c r="CZ11" s="508"/>
      <c r="DA11" s="509"/>
      <c r="DB11" s="507" t="s">
        <v>133</v>
      </c>
      <c r="DC11" s="508"/>
      <c r="DD11" s="508"/>
      <c r="DE11" s="508"/>
      <c r="DF11" s="508"/>
      <c r="DG11" s="508"/>
      <c r="DH11" s="508"/>
      <c r="DI11" s="509"/>
      <c r="DJ11" s="186"/>
      <c r="DK11" s="186"/>
      <c r="DL11" s="186"/>
      <c r="DM11" s="186"/>
      <c r="DN11" s="186"/>
      <c r="DO11" s="186"/>
    </row>
    <row r="12" spans="1:119" ht="18.75" customHeight="1" x14ac:dyDescent="0.15">
      <c r="A12" s="187"/>
      <c r="B12" s="527" t="s">
        <v>134</v>
      </c>
      <c r="C12" s="528"/>
      <c r="D12" s="528"/>
      <c r="E12" s="528"/>
      <c r="F12" s="528"/>
      <c r="G12" s="528"/>
      <c r="H12" s="528"/>
      <c r="I12" s="528"/>
      <c r="J12" s="528"/>
      <c r="K12" s="529"/>
      <c r="L12" s="536" t="s">
        <v>135</v>
      </c>
      <c r="M12" s="537"/>
      <c r="N12" s="537"/>
      <c r="O12" s="537"/>
      <c r="P12" s="537"/>
      <c r="Q12" s="538"/>
      <c r="R12" s="539">
        <v>147857</v>
      </c>
      <c r="S12" s="540"/>
      <c r="T12" s="540"/>
      <c r="U12" s="540"/>
      <c r="V12" s="541"/>
      <c r="W12" s="542" t="s">
        <v>1</v>
      </c>
      <c r="X12" s="500"/>
      <c r="Y12" s="500"/>
      <c r="Z12" s="500"/>
      <c r="AA12" s="500"/>
      <c r="AB12" s="543"/>
      <c r="AC12" s="544" t="s">
        <v>136</v>
      </c>
      <c r="AD12" s="545"/>
      <c r="AE12" s="545"/>
      <c r="AF12" s="545"/>
      <c r="AG12" s="546"/>
      <c r="AH12" s="544" t="s">
        <v>137</v>
      </c>
      <c r="AI12" s="545"/>
      <c r="AJ12" s="545"/>
      <c r="AK12" s="545"/>
      <c r="AL12" s="547"/>
      <c r="AM12" s="496" t="s">
        <v>138</v>
      </c>
      <c r="AN12" s="497"/>
      <c r="AO12" s="497"/>
      <c r="AP12" s="497"/>
      <c r="AQ12" s="497"/>
      <c r="AR12" s="497"/>
      <c r="AS12" s="497"/>
      <c r="AT12" s="498"/>
      <c r="AU12" s="499" t="s">
        <v>129</v>
      </c>
      <c r="AV12" s="500"/>
      <c r="AW12" s="500"/>
      <c r="AX12" s="500"/>
      <c r="AY12" s="501" t="s">
        <v>139</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132</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142</v>
      </c>
      <c r="N13" s="559"/>
      <c r="O13" s="559"/>
      <c r="P13" s="559"/>
      <c r="Q13" s="560"/>
      <c r="R13" s="551">
        <v>146455</v>
      </c>
      <c r="S13" s="552"/>
      <c r="T13" s="552"/>
      <c r="U13" s="552"/>
      <c r="V13" s="553"/>
      <c r="W13" s="483" t="s">
        <v>143</v>
      </c>
      <c r="X13" s="484"/>
      <c r="Y13" s="484"/>
      <c r="Z13" s="484"/>
      <c r="AA13" s="484"/>
      <c r="AB13" s="474"/>
      <c r="AC13" s="518">
        <v>2451</v>
      </c>
      <c r="AD13" s="519"/>
      <c r="AE13" s="519"/>
      <c r="AF13" s="519"/>
      <c r="AG13" s="561"/>
      <c r="AH13" s="518">
        <v>2804</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1197536</v>
      </c>
      <c r="BO13" s="468"/>
      <c r="BP13" s="468"/>
      <c r="BQ13" s="468"/>
      <c r="BR13" s="468"/>
      <c r="BS13" s="468"/>
      <c r="BT13" s="468"/>
      <c r="BU13" s="469"/>
      <c r="BV13" s="467">
        <v>479359</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9.1</v>
      </c>
      <c r="CU13" s="465"/>
      <c r="CV13" s="465"/>
      <c r="CW13" s="465"/>
      <c r="CX13" s="465"/>
      <c r="CY13" s="465"/>
      <c r="CZ13" s="465"/>
      <c r="DA13" s="466"/>
      <c r="DB13" s="464">
        <v>10.6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148</v>
      </c>
      <c r="M14" s="549"/>
      <c r="N14" s="549"/>
      <c r="O14" s="549"/>
      <c r="P14" s="549"/>
      <c r="Q14" s="550"/>
      <c r="R14" s="551">
        <v>148524</v>
      </c>
      <c r="S14" s="552"/>
      <c r="T14" s="552"/>
      <c r="U14" s="552"/>
      <c r="V14" s="553"/>
      <c r="W14" s="457"/>
      <c r="X14" s="458"/>
      <c r="Y14" s="458"/>
      <c r="Z14" s="458"/>
      <c r="AA14" s="458"/>
      <c r="AB14" s="447"/>
      <c r="AC14" s="554">
        <v>3.6</v>
      </c>
      <c r="AD14" s="555"/>
      <c r="AE14" s="555"/>
      <c r="AF14" s="555"/>
      <c r="AG14" s="556"/>
      <c r="AH14" s="554">
        <v>4.2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v>94</v>
      </c>
      <c r="CU14" s="566"/>
      <c r="CV14" s="566"/>
      <c r="CW14" s="566"/>
      <c r="CX14" s="566"/>
      <c r="CY14" s="566"/>
      <c r="CZ14" s="566"/>
      <c r="DA14" s="567"/>
      <c r="DB14" s="565">
        <v>101.3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142</v>
      </c>
      <c r="N15" s="559"/>
      <c r="O15" s="559"/>
      <c r="P15" s="559"/>
      <c r="Q15" s="560"/>
      <c r="R15" s="551">
        <v>147212</v>
      </c>
      <c r="S15" s="552"/>
      <c r="T15" s="552"/>
      <c r="U15" s="552"/>
      <c r="V15" s="553"/>
      <c r="W15" s="483" t="s">
        <v>150</v>
      </c>
      <c r="X15" s="484"/>
      <c r="Y15" s="484"/>
      <c r="Z15" s="484"/>
      <c r="AA15" s="484"/>
      <c r="AB15" s="474"/>
      <c r="AC15" s="518">
        <v>14219</v>
      </c>
      <c r="AD15" s="519"/>
      <c r="AE15" s="519"/>
      <c r="AF15" s="519"/>
      <c r="AG15" s="561"/>
      <c r="AH15" s="518">
        <v>13892</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16917327</v>
      </c>
      <c r="BO15" s="431"/>
      <c r="BP15" s="431"/>
      <c r="BQ15" s="431"/>
      <c r="BR15" s="431"/>
      <c r="BS15" s="431"/>
      <c r="BT15" s="431"/>
      <c r="BU15" s="432"/>
      <c r="BV15" s="430">
        <v>16790426</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20.8</v>
      </c>
      <c r="AD16" s="555"/>
      <c r="AE16" s="555"/>
      <c r="AF16" s="555"/>
      <c r="AG16" s="556"/>
      <c r="AH16" s="554">
        <v>21</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25033503</v>
      </c>
      <c r="BO16" s="468"/>
      <c r="BP16" s="468"/>
      <c r="BQ16" s="468"/>
      <c r="BR16" s="468"/>
      <c r="BS16" s="468"/>
      <c r="BT16" s="468"/>
      <c r="BU16" s="469"/>
      <c r="BV16" s="467">
        <v>24658373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51799</v>
      </c>
      <c r="AD17" s="519"/>
      <c r="AE17" s="519"/>
      <c r="AF17" s="519"/>
      <c r="AG17" s="561"/>
      <c r="AH17" s="518">
        <v>49548</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21639131</v>
      </c>
      <c r="BO17" s="468"/>
      <c r="BP17" s="468"/>
      <c r="BQ17" s="468"/>
      <c r="BR17" s="468"/>
      <c r="BS17" s="468"/>
      <c r="BT17" s="468"/>
      <c r="BU17" s="469"/>
      <c r="BV17" s="467">
        <v>21465129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160</v>
      </c>
      <c r="C18" s="510"/>
      <c r="D18" s="510"/>
      <c r="E18" s="582"/>
      <c r="F18" s="582"/>
      <c r="G18" s="582"/>
      <c r="H18" s="582"/>
      <c r="I18" s="582"/>
      <c r="J18" s="582"/>
      <c r="K18" s="582"/>
      <c r="L18" s="583">
        <v>132.41999999999999</v>
      </c>
      <c r="M18" s="583"/>
      <c r="N18" s="583"/>
      <c r="O18" s="583"/>
      <c r="P18" s="583"/>
      <c r="Q18" s="583"/>
      <c r="R18" s="584"/>
      <c r="S18" s="584"/>
      <c r="T18" s="584"/>
      <c r="U18" s="584"/>
      <c r="V18" s="585"/>
      <c r="W18" s="485"/>
      <c r="X18" s="486"/>
      <c r="Y18" s="486"/>
      <c r="Z18" s="486"/>
      <c r="AA18" s="486"/>
      <c r="AB18" s="477"/>
      <c r="AC18" s="586">
        <v>75.7</v>
      </c>
      <c r="AD18" s="587"/>
      <c r="AE18" s="587"/>
      <c r="AF18" s="587"/>
      <c r="AG18" s="588"/>
      <c r="AH18" s="586">
        <v>74.8</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29686535</v>
      </c>
      <c r="BO18" s="468"/>
      <c r="BP18" s="468"/>
      <c r="BQ18" s="468"/>
      <c r="BR18" s="468"/>
      <c r="BS18" s="468"/>
      <c r="BT18" s="468"/>
      <c r="BU18" s="469"/>
      <c r="BV18" s="467">
        <v>29464347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162</v>
      </c>
      <c r="C19" s="510"/>
      <c r="D19" s="510"/>
      <c r="E19" s="582"/>
      <c r="F19" s="582"/>
      <c r="G19" s="582"/>
      <c r="H19" s="582"/>
      <c r="I19" s="582"/>
      <c r="J19" s="582"/>
      <c r="K19" s="582"/>
      <c r="L19" s="590">
        <v>1128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35847060</v>
      </c>
      <c r="BO19" s="468"/>
      <c r="BP19" s="468"/>
      <c r="BQ19" s="468"/>
      <c r="BR19" s="468"/>
      <c r="BS19" s="468"/>
      <c r="BT19" s="468"/>
      <c r="BU19" s="469"/>
      <c r="BV19" s="467">
        <v>35390255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164</v>
      </c>
      <c r="C20" s="510"/>
      <c r="D20" s="510"/>
      <c r="E20" s="582"/>
      <c r="F20" s="582"/>
      <c r="G20" s="582"/>
      <c r="H20" s="582"/>
      <c r="I20" s="582"/>
      <c r="J20" s="582"/>
      <c r="K20" s="582"/>
      <c r="L20" s="590">
        <v>60037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64293479</v>
      </c>
      <c r="BO23" s="468"/>
      <c r="BP23" s="468"/>
      <c r="BQ23" s="468"/>
      <c r="BR23" s="468"/>
      <c r="BS23" s="468"/>
      <c r="BT23" s="468"/>
      <c r="BU23" s="469"/>
      <c r="BV23" s="467">
        <v>64104432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173</v>
      </c>
      <c r="F24" s="497"/>
      <c r="G24" s="497"/>
      <c r="H24" s="497"/>
      <c r="I24" s="497"/>
      <c r="J24" s="497"/>
      <c r="K24" s="498"/>
      <c r="L24" s="518">
        <v>1</v>
      </c>
      <c r="M24" s="519"/>
      <c r="N24" s="519"/>
      <c r="O24" s="519"/>
      <c r="P24" s="561"/>
      <c r="Q24" s="518">
        <v>9710</v>
      </c>
      <c r="R24" s="519"/>
      <c r="S24" s="519"/>
      <c r="T24" s="519"/>
      <c r="U24" s="519"/>
      <c r="V24" s="561"/>
      <c r="W24" s="620"/>
      <c r="X24" s="608"/>
      <c r="Y24" s="609"/>
      <c r="Z24" s="517" t="s">
        <v>174</v>
      </c>
      <c r="AA24" s="497"/>
      <c r="AB24" s="497"/>
      <c r="AC24" s="497"/>
      <c r="AD24" s="497"/>
      <c r="AE24" s="497"/>
      <c r="AF24" s="497"/>
      <c r="AG24" s="498"/>
      <c r="AH24" s="518">
        <v>802</v>
      </c>
      <c r="AI24" s="519"/>
      <c r="AJ24" s="519"/>
      <c r="AK24" s="519"/>
      <c r="AL24" s="561"/>
      <c r="AM24" s="518">
        <v>2482992</v>
      </c>
      <c r="AN24" s="519"/>
      <c r="AO24" s="519"/>
      <c r="AP24" s="519"/>
      <c r="AQ24" s="519"/>
      <c r="AR24" s="561"/>
      <c r="AS24" s="518">
        <v>3096</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26089026</v>
      </c>
      <c r="BO24" s="468"/>
      <c r="BP24" s="468"/>
      <c r="BQ24" s="468"/>
      <c r="BR24" s="468"/>
      <c r="BS24" s="468"/>
      <c r="BT24" s="468"/>
      <c r="BU24" s="469"/>
      <c r="BV24" s="467">
        <v>26007935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176</v>
      </c>
      <c r="F25" s="497"/>
      <c r="G25" s="497"/>
      <c r="H25" s="497"/>
      <c r="I25" s="497"/>
      <c r="J25" s="497"/>
      <c r="K25" s="498"/>
      <c r="L25" s="518">
        <v>1</v>
      </c>
      <c r="M25" s="519"/>
      <c r="N25" s="519"/>
      <c r="O25" s="519"/>
      <c r="P25" s="561"/>
      <c r="Q25" s="518">
        <v>8090</v>
      </c>
      <c r="R25" s="519"/>
      <c r="S25" s="519"/>
      <c r="T25" s="519"/>
      <c r="U25" s="519"/>
      <c r="V25" s="561"/>
      <c r="W25" s="620"/>
      <c r="X25" s="608"/>
      <c r="Y25" s="609"/>
      <c r="Z25" s="517" t="s">
        <v>177</v>
      </c>
      <c r="AA25" s="497"/>
      <c r="AB25" s="497"/>
      <c r="AC25" s="497"/>
      <c r="AD25" s="497"/>
      <c r="AE25" s="497"/>
      <c r="AF25" s="497"/>
      <c r="AG25" s="498"/>
      <c r="AH25" s="518" t="s">
        <v>133</v>
      </c>
      <c r="AI25" s="519"/>
      <c r="AJ25" s="519"/>
      <c r="AK25" s="519"/>
      <c r="AL25" s="561"/>
      <c r="AM25" s="518" t="s">
        <v>133</v>
      </c>
      <c r="AN25" s="519"/>
      <c r="AO25" s="519"/>
      <c r="AP25" s="519"/>
      <c r="AQ25" s="519"/>
      <c r="AR25" s="561"/>
      <c r="AS25" s="518" t="s">
        <v>132</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16173588</v>
      </c>
      <c r="BO25" s="431"/>
      <c r="BP25" s="431"/>
      <c r="BQ25" s="431"/>
      <c r="BR25" s="431"/>
      <c r="BS25" s="431"/>
      <c r="BT25" s="431"/>
      <c r="BU25" s="432"/>
      <c r="BV25" s="430">
        <v>18802737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6930</v>
      </c>
      <c r="R26" s="519"/>
      <c r="S26" s="519"/>
      <c r="T26" s="519"/>
      <c r="U26" s="519"/>
      <c r="V26" s="561"/>
      <c r="W26" s="620"/>
      <c r="X26" s="608"/>
      <c r="Y26" s="609"/>
      <c r="Z26" s="517" t="s">
        <v>180</v>
      </c>
      <c r="AA26" s="630"/>
      <c r="AB26" s="630"/>
      <c r="AC26" s="630"/>
      <c r="AD26" s="630"/>
      <c r="AE26" s="630"/>
      <c r="AF26" s="630"/>
      <c r="AG26" s="631"/>
      <c r="AH26" s="518">
        <v>7</v>
      </c>
      <c r="AI26" s="519"/>
      <c r="AJ26" s="519"/>
      <c r="AK26" s="519"/>
      <c r="AL26" s="561"/>
      <c r="AM26" s="518">
        <v>21224</v>
      </c>
      <c r="AN26" s="519"/>
      <c r="AO26" s="519"/>
      <c r="AP26" s="519"/>
      <c r="AQ26" s="519"/>
      <c r="AR26" s="561"/>
      <c r="AS26" s="518">
        <v>3032</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182</v>
      </c>
      <c r="BO26" s="468"/>
      <c r="BP26" s="468"/>
      <c r="BQ26" s="468"/>
      <c r="BR26" s="468"/>
      <c r="BS26" s="468"/>
      <c r="BT26" s="468"/>
      <c r="BU26" s="469"/>
      <c r="BV26" s="467" t="s">
        <v>182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5540</v>
      </c>
      <c r="R27" s="519"/>
      <c r="S27" s="519"/>
      <c r="T27" s="519"/>
      <c r="U27" s="519"/>
      <c r="V27" s="561"/>
      <c r="W27" s="620"/>
      <c r="X27" s="608"/>
      <c r="Y27" s="609"/>
      <c r="Z27" s="517" t="s">
        <v>184</v>
      </c>
      <c r="AA27" s="497"/>
      <c r="AB27" s="497"/>
      <c r="AC27" s="497"/>
      <c r="AD27" s="497"/>
      <c r="AE27" s="497"/>
      <c r="AF27" s="497"/>
      <c r="AG27" s="498"/>
      <c r="AH27" s="518">
        <v>10</v>
      </c>
      <c r="AI27" s="519"/>
      <c r="AJ27" s="519"/>
      <c r="AK27" s="519"/>
      <c r="AL27" s="561"/>
      <c r="AM27" s="518">
        <v>38380</v>
      </c>
      <c r="AN27" s="519"/>
      <c r="AO27" s="519"/>
      <c r="AP27" s="519"/>
      <c r="AQ27" s="519"/>
      <c r="AR27" s="561"/>
      <c r="AS27" s="518">
        <v>3838</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133</v>
      </c>
      <c r="BO27" s="644"/>
      <c r="BP27" s="644"/>
      <c r="BQ27" s="644"/>
      <c r="BR27" s="644"/>
      <c r="BS27" s="644"/>
      <c r="BT27" s="644"/>
      <c r="BU27" s="645"/>
      <c r="BV27" s="643" t="s">
        <v>182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4860</v>
      </c>
      <c r="R28" s="519"/>
      <c r="S28" s="519"/>
      <c r="T28" s="519"/>
      <c r="U28" s="519"/>
      <c r="V28" s="561"/>
      <c r="W28" s="620"/>
      <c r="X28" s="608"/>
      <c r="Y28" s="609"/>
      <c r="Z28" s="517" t="s">
        <v>187</v>
      </c>
      <c r="AA28" s="497"/>
      <c r="AB28" s="497"/>
      <c r="AC28" s="497"/>
      <c r="AD28" s="497"/>
      <c r="AE28" s="497"/>
      <c r="AF28" s="497"/>
      <c r="AG28" s="498"/>
      <c r="AH28" s="518" t="s">
        <v>182</v>
      </c>
      <c r="AI28" s="519"/>
      <c r="AJ28" s="519"/>
      <c r="AK28" s="519"/>
      <c r="AL28" s="561"/>
      <c r="AM28" s="518" t="s">
        <v>182</v>
      </c>
      <c r="AN28" s="519"/>
      <c r="AO28" s="519"/>
      <c r="AP28" s="519"/>
      <c r="AQ28" s="519"/>
      <c r="AR28" s="561"/>
      <c r="AS28" s="518" t="s">
        <v>182</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2763898</v>
      </c>
      <c r="BO28" s="431"/>
      <c r="BP28" s="431"/>
      <c r="BQ28" s="431"/>
      <c r="BR28" s="431"/>
      <c r="BS28" s="431"/>
      <c r="BT28" s="431"/>
      <c r="BU28" s="432"/>
      <c r="BV28" s="430">
        <v>2296372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24</v>
      </c>
      <c r="M29" s="519"/>
      <c r="N29" s="519"/>
      <c r="O29" s="519"/>
      <c r="P29" s="561"/>
      <c r="Q29" s="518">
        <v>4500</v>
      </c>
      <c r="R29" s="519"/>
      <c r="S29" s="519"/>
      <c r="T29" s="519"/>
      <c r="U29" s="519"/>
      <c r="V29" s="561"/>
      <c r="W29" s="621"/>
      <c r="X29" s="622"/>
      <c r="Y29" s="623"/>
      <c r="Z29" s="517" t="s">
        <v>190</v>
      </c>
      <c r="AA29" s="497"/>
      <c r="AB29" s="497"/>
      <c r="AC29" s="497"/>
      <c r="AD29" s="497"/>
      <c r="AE29" s="497"/>
      <c r="AF29" s="497"/>
      <c r="AG29" s="498"/>
      <c r="AH29" s="518">
        <v>812</v>
      </c>
      <c r="AI29" s="519"/>
      <c r="AJ29" s="519"/>
      <c r="AK29" s="519"/>
      <c r="AL29" s="561"/>
      <c r="AM29" s="518">
        <v>2521372</v>
      </c>
      <c r="AN29" s="519"/>
      <c r="AO29" s="519"/>
      <c r="AP29" s="519"/>
      <c r="AQ29" s="519"/>
      <c r="AR29" s="561"/>
      <c r="AS29" s="518">
        <v>3105</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1180044</v>
      </c>
      <c r="BO29" s="468"/>
      <c r="BP29" s="468"/>
      <c r="BQ29" s="468"/>
      <c r="BR29" s="468"/>
      <c r="BS29" s="468"/>
      <c r="BT29" s="468"/>
      <c r="BU29" s="469"/>
      <c r="BV29" s="467">
        <v>1665376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97.7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4423087</v>
      </c>
      <c r="BO30" s="644"/>
      <c r="BP30" s="644"/>
      <c r="BQ30" s="644"/>
      <c r="BR30" s="644"/>
      <c r="BS30" s="644"/>
      <c r="BT30" s="644"/>
      <c r="BU30" s="645"/>
      <c r="BV30" s="643">
        <v>3974267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199</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IF('各会計、関係団体の財政状況及び健全化判断比率'!B35="","",'各会計、関係団体の財政状況及び健全化判断比率'!B35)</f>
        <v>米子インター周辺工業用地整備事業特別会計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鳥取県後期高齢者医療広域連合（一般会計）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財団法人米子市開発公社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鳥取県後期高齢者医療広域連合（特別会計）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財団法人米子市生活環境公社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市営墓地事業特別会計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米子市日吉津村中学校組合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財団法人米子市文化財団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鳥取県西部広域行政管理組合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財団法人米子市勤労者福祉サービスセンター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20</v>
      </c>
      <c r="CP38" s="656"/>
      <c r="CQ38" s="657" t="str">
        <f>IF('各会計、関係団体の財政状況及び健全化判断比率'!BS11="","",'各会計、関係団体の財政状況及び健全化判断比率'!BS11)</f>
        <v>株式会社白鳳</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21</v>
      </c>
      <c r="CP39" s="656"/>
      <c r="CQ39" s="657" t="str">
        <f>IF('各会計、関係団体の財政状況及び健全化判断比率'!BS12="","",'各会計、関係団体の財政状況及び健全化判断比率'!BS12)</f>
        <v>公益財団法人中海水鳥国際交流基金財団</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22</v>
      </c>
      <c r="CP40" s="656"/>
      <c r="CQ40" s="657" t="str">
        <f>IF('各会計、関係団体の財政状況及び健全化判断比率'!BS13="","",'各会計、関係団体の財政状況及び健全化判断比率'!BS13)</f>
        <v>財団法人とっとりコンベンションビューロー</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cJEMSrYMw+kWAGqCs6bDbqwEKleT6P+C+zSDbibpXsuvKrfIiVph09CmdqJDxq/TDJAzRc9KcNZvG+Qug4vsow==" saltValue="ItIMwfvbYfTFfzXuwIiA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9"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561</v>
      </c>
      <c r="D34" s="1248"/>
      <c r="E34" s="1249"/>
      <c r="F34" s="32" t="s">
        <v>562</v>
      </c>
      <c r="G34" s="33" t="s">
        <v>562</v>
      </c>
      <c r="H34" s="33" t="s">
        <v>563</v>
      </c>
      <c r="I34" s="33" t="s">
        <v>564</v>
      </c>
      <c r="J34" s="34" t="s">
        <v>564</v>
      </c>
      <c r="K34" s="22"/>
      <c r="L34" s="22"/>
      <c r="M34" s="22"/>
      <c r="N34" s="22"/>
      <c r="O34" s="22"/>
      <c r="P34" s="22"/>
    </row>
    <row r="35" spans="1:16" ht="39" customHeight="1" x14ac:dyDescent="0.15">
      <c r="A35" s="22"/>
      <c r="B35" s="35"/>
      <c r="C35" s="1242" t="s">
        <v>565</v>
      </c>
      <c r="D35" s="1243"/>
      <c r="E35" s="1244"/>
      <c r="F35" s="36">
        <v>8.2899999999999991</v>
      </c>
      <c r="G35" s="37">
        <v>9.77</v>
      </c>
      <c r="H35" s="37">
        <v>11.25</v>
      </c>
      <c r="I35" s="37">
        <v>12.6</v>
      </c>
      <c r="J35" s="38">
        <v>13.34</v>
      </c>
      <c r="K35" s="22"/>
      <c r="L35" s="22"/>
      <c r="M35" s="22"/>
      <c r="N35" s="22"/>
      <c r="O35" s="22"/>
      <c r="P35" s="22"/>
    </row>
    <row r="36" spans="1:16" ht="39" customHeight="1" x14ac:dyDescent="0.15">
      <c r="A36" s="22"/>
      <c r="B36" s="35"/>
      <c r="C36" s="1242" t="s">
        <v>566</v>
      </c>
      <c r="D36" s="1243"/>
      <c r="E36" s="1244"/>
      <c r="F36" s="36" t="s">
        <v>514</v>
      </c>
      <c r="G36" s="37" t="s">
        <v>514</v>
      </c>
      <c r="H36" s="37" t="s">
        <v>514</v>
      </c>
      <c r="I36" s="37">
        <v>2.85</v>
      </c>
      <c r="J36" s="38">
        <v>3.95</v>
      </c>
      <c r="K36" s="22"/>
      <c r="L36" s="22"/>
      <c r="M36" s="22"/>
      <c r="N36" s="22"/>
      <c r="O36" s="22"/>
      <c r="P36" s="22"/>
    </row>
    <row r="37" spans="1:16" ht="39" customHeight="1" x14ac:dyDescent="0.15">
      <c r="A37" s="22"/>
      <c r="B37" s="35"/>
      <c r="C37" s="1242" t="s">
        <v>567</v>
      </c>
      <c r="D37" s="1243"/>
      <c r="E37" s="1244"/>
      <c r="F37" s="36">
        <v>0.83</v>
      </c>
      <c r="G37" s="37">
        <v>1.75</v>
      </c>
      <c r="H37" s="37">
        <v>2.27</v>
      </c>
      <c r="I37" s="37">
        <v>3.1</v>
      </c>
      <c r="J37" s="38">
        <v>3.84</v>
      </c>
      <c r="K37" s="22"/>
      <c r="L37" s="22"/>
      <c r="M37" s="22"/>
      <c r="N37" s="22"/>
      <c r="O37" s="22"/>
      <c r="P37" s="22"/>
    </row>
    <row r="38" spans="1:16" ht="39" customHeight="1" x14ac:dyDescent="0.15">
      <c r="A38" s="22"/>
      <c r="B38" s="35"/>
      <c r="C38" s="1242" t="s">
        <v>568</v>
      </c>
      <c r="D38" s="1243"/>
      <c r="E38" s="1244"/>
      <c r="F38" s="36">
        <v>2.98</v>
      </c>
      <c r="G38" s="37">
        <v>4.04</v>
      </c>
      <c r="H38" s="37">
        <v>4.17</v>
      </c>
      <c r="I38" s="37">
        <v>2.97</v>
      </c>
      <c r="J38" s="38">
        <v>3.67</v>
      </c>
      <c r="K38" s="22"/>
      <c r="L38" s="22"/>
      <c r="M38" s="22"/>
      <c r="N38" s="22"/>
      <c r="O38" s="22"/>
      <c r="P38" s="22"/>
    </row>
    <row r="39" spans="1:16" ht="39" customHeight="1" x14ac:dyDescent="0.15">
      <c r="A39" s="22"/>
      <c r="B39" s="35"/>
      <c r="C39" s="1242" t="s">
        <v>569</v>
      </c>
      <c r="D39" s="1243"/>
      <c r="E39" s="1244"/>
      <c r="F39" s="36">
        <v>0.34</v>
      </c>
      <c r="G39" s="37">
        <v>0.35</v>
      </c>
      <c r="H39" s="37">
        <v>0.36</v>
      </c>
      <c r="I39" s="37">
        <v>0.39</v>
      </c>
      <c r="J39" s="38">
        <v>0.38</v>
      </c>
      <c r="K39" s="22"/>
      <c r="L39" s="22"/>
      <c r="M39" s="22"/>
      <c r="N39" s="22"/>
      <c r="O39" s="22"/>
      <c r="P39" s="22"/>
    </row>
    <row r="40" spans="1:16" ht="39" customHeight="1" x14ac:dyDescent="0.15">
      <c r="A40" s="22"/>
      <c r="B40" s="35"/>
      <c r="C40" s="1242" t="s">
        <v>570</v>
      </c>
      <c r="D40" s="1243"/>
      <c r="E40" s="1244"/>
      <c r="F40" s="36" t="s">
        <v>571</v>
      </c>
      <c r="G40" s="37" t="s">
        <v>572</v>
      </c>
      <c r="H40" s="37">
        <v>0.61</v>
      </c>
      <c r="I40" s="37">
        <v>0.2</v>
      </c>
      <c r="J40" s="38">
        <v>0.14000000000000001</v>
      </c>
      <c r="K40" s="22"/>
      <c r="L40" s="22"/>
      <c r="M40" s="22"/>
      <c r="N40" s="22"/>
      <c r="O40" s="22"/>
      <c r="P40" s="22"/>
    </row>
    <row r="41" spans="1:16" ht="39" customHeight="1" x14ac:dyDescent="0.15">
      <c r="A41" s="22"/>
      <c r="B41" s="35"/>
      <c r="C41" s="1242" t="s">
        <v>573</v>
      </c>
      <c r="D41" s="1243"/>
      <c r="E41" s="1244"/>
      <c r="F41" s="36">
        <v>0.01</v>
      </c>
      <c r="G41" s="37">
        <v>0.02</v>
      </c>
      <c r="H41" s="37">
        <v>0.03</v>
      </c>
      <c r="I41" s="37">
        <v>0.03</v>
      </c>
      <c r="J41" s="38">
        <v>0.05</v>
      </c>
      <c r="K41" s="22"/>
      <c r="L41" s="22"/>
      <c r="M41" s="22"/>
      <c r="N41" s="22"/>
      <c r="O41" s="22"/>
      <c r="P41" s="22"/>
    </row>
    <row r="42" spans="1:16" ht="39" customHeight="1" x14ac:dyDescent="0.15">
      <c r="A42" s="22"/>
      <c r="B42" s="39"/>
      <c r="C42" s="1242" t="s">
        <v>574</v>
      </c>
      <c r="D42" s="1243"/>
      <c r="E42" s="1244"/>
      <c r="F42" s="36" t="s">
        <v>575</v>
      </c>
      <c r="G42" s="37" t="s">
        <v>576</v>
      </c>
      <c r="H42" s="37" t="s">
        <v>577</v>
      </c>
      <c r="I42" s="37" t="s">
        <v>514</v>
      </c>
      <c r="J42" s="38" t="s">
        <v>514</v>
      </c>
      <c r="K42" s="22"/>
      <c r="L42" s="22"/>
      <c r="M42" s="22"/>
      <c r="N42" s="22"/>
      <c r="O42" s="22"/>
      <c r="P42" s="22"/>
    </row>
    <row r="43" spans="1:16" ht="39" customHeight="1" thickBot="1" x14ac:dyDescent="0.2">
      <c r="A43" s="22"/>
      <c r="B43" s="40"/>
      <c r="C43" s="1245" t="s">
        <v>578</v>
      </c>
      <c r="D43" s="1246"/>
      <c r="E43" s="1247"/>
      <c r="F43" s="41">
        <v>0.62</v>
      </c>
      <c r="G43" s="42">
        <v>0.89</v>
      </c>
      <c r="H43" s="42">
        <v>4.1500000000000004</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204JdvLd0k1rW46ZIeEdU0Iua6GlSHxmGdUXdIr8B0kQZYNgtbN6Ss50PSQytLPcFcrTlvMUDV23XS56CUm4A==" saltValue="1Urd8QqF11M3/hzlU7bh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6506</v>
      </c>
      <c r="L45" s="60">
        <v>6289</v>
      </c>
      <c r="M45" s="60">
        <v>6036</v>
      </c>
      <c r="N45" s="60">
        <v>5762</v>
      </c>
      <c r="O45" s="61">
        <v>5660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2008</v>
      </c>
      <c r="L48" s="64">
        <v>1957</v>
      </c>
      <c r="M48" s="64">
        <v>1653</v>
      </c>
      <c r="N48" s="64">
        <v>1438</v>
      </c>
      <c r="O48" s="65">
        <v>1167</v>
      </c>
      <c r="P48" s="48"/>
      <c r="Q48" s="48"/>
      <c r="R48" s="48"/>
      <c r="S48" s="48"/>
      <c r="T48" s="48"/>
      <c r="U48" s="48"/>
    </row>
    <row r="49" spans="1:21" ht="30.75" customHeight="1" x14ac:dyDescent="0.15">
      <c r="A49" s="48"/>
      <c r="B49" s="1252"/>
      <c r="C49" s="1253"/>
      <c r="D49" s="62"/>
      <c r="E49" s="1258" t="s">
        <v>16</v>
      </c>
      <c r="F49" s="1258"/>
      <c r="G49" s="1258"/>
      <c r="H49" s="1258"/>
      <c r="I49" s="1258"/>
      <c r="J49" s="1259"/>
      <c r="K49" s="63">
        <v>284</v>
      </c>
      <c r="L49" s="64">
        <v>286</v>
      </c>
      <c r="M49" s="64">
        <v>388</v>
      </c>
      <c r="N49" s="64">
        <v>368</v>
      </c>
      <c r="O49" s="65">
        <v>304</v>
      </c>
      <c r="P49" s="48"/>
      <c r="Q49" s="48"/>
      <c r="R49" s="48"/>
      <c r="S49" s="48"/>
      <c r="T49" s="48"/>
      <c r="U49" s="48"/>
    </row>
    <row r="50" spans="1:21" ht="30.75" customHeight="1" x14ac:dyDescent="0.15">
      <c r="A50" s="48"/>
      <c r="B50" s="1252"/>
      <c r="C50" s="1253"/>
      <c r="D50" s="62"/>
      <c r="E50" s="1258" t="s">
        <v>17</v>
      </c>
      <c r="F50" s="1258"/>
      <c r="G50" s="1258"/>
      <c r="H50" s="1258"/>
      <c r="I50" s="1258"/>
      <c r="J50" s="1259"/>
      <c r="K50" s="63">
        <v>48</v>
      </c>
      <c r="L50" s="64">
        <v>5</v>
      </c>
      <c r="M50" s="64">
        <v>2</v>
      </c>
      <c r="N50" s="64">
        <v>2</v>
      </c>
      <c r="O50" s="65">
        <v>2</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t="s">
        <v>514</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5323</v>
      </c>
      <c r="L52" s="64">
        <v>5282</v>
      </c>
      <c r="M52" s="64">
        <v>5285</v>
      </c>
      <c r="N52" s="64">
        <v>5103</v>
      </c>
      <c r="O52" s="65">
        <v>5066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3524</v>
      </c>
      <c r="L53" s="69">
        <v>3255</v>
      </c>
      <c r="M53" s="69">
        <v>2794</v>
      </c>
      <c r="N53" s="69">
        <v>2467</v>
      </c>
      <c r="O53" s="70">
        <v>2067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ChiBOzFKZTjyEk1UdUinErMZlc0NpbcawucGtk2rci8cW4SBqvv39xnebA5DAs+yCZtXNp7Mz5X89vnnC8JtQ==" saltValue="VgWPgYPoR23a5VjiGZQ2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6" t="s">
        <v>30</v>
      </c>
      <c r="C41" s="1277"/>
      <c r="D41" s="102"/>
      <c r="E41" s="1282" t="s">
        <v>31</v>
      </c>
      <c r="F41" s="1282"/>
      <c r="G41" s="1282"/>
      <c r="H41" s="1283"/>
      <c r="I41" s="103">
        <v>66278</v>
      </c>
      <c r="J41" s="104">
        <v>64856</v>
      </c>
      <c r="K41" s="104">
        <v>63789</v>
      </c>
      <c r="L41" s="104">
        <v>64102</v>
      </c>
      <c r="M41" s="105">
        <v>64286</v>
      </c>
    </row>
    <row r="42" spans="2:13" ht="27.75" customHeight="1" x14ac:dyDescent="0.15">
      <c r="B42" s="1278"/>
      <c r="C42" s="1279"/>
      <c r="D42" s="106"/>
      <c r="E42" s="1284" t="s">
        <v>32</v>
      </c>
      <c r="F42" s="1284"/>
      <c r="G42" s="1284"/>
      <c r="H42" s="1285"/>
      <c r="I42" s="107">
        <v>51</v>
      </c>
      <c r="J42" s="108">
        <v>9</v>
      </c>
      <c r="K42" s="108">
        <v>7</v>
      </c>
      <c r="L42" s="108">
        <v>5</v>
      </c>
      <c r="M42" s="109">
        <v>2</v>
      </c>
    </row>
    <row r="43" spans="2:13" ht="27.75" customHeight="1" x14ac:dyDescent="0.15">
      <c r="B43" s="1278"/>
      <c r="C43" s="1279"/>
      <c r="D43" s="106"/>
      <c r="E43" s="1284" t="s">
        <v>33</v>
      </c>
      <c r="F43" s="1284"/>
      <c r="G43" s="1284"/>
      <c r="H43" s="1285"/>
      <c r="I43" s="107">
        <v>29800</v>
      </c>
      <c r="J43" s="108">
        <v>28097</v>
      </c>
      <c r="K43" s="108">
        <v>27284</v>
      </c>
      <c r="L43" s="108">
        <v>24437</v>
      </c>
      <c r="M43" s="109">
        <v>22880</v>
      </c>
    </row>
    <row r="44" spans="2:13" ht="27.75" customHeight="1" x14ac:dyDescent="0.15">
      <c r="B44" s="1278"/>
      <c r="C44" s="1279"/>
      <c r="D44" s="106"/>
      <c r="E44" s="1284" t="s">
        <v>34</v>
      </c>
      <c r="F44" s="1284"/>
      <c r="G44" s="1284"/>
      <c r="H44" s="1285"/>
      <c r="I44" s="107">
        <v>2298</v>
      </c>
      <c r="J44" s="108">
        <v>2287</v>
      </c>
      <c r="K44" s="108">
        <v>2154</v>
      </c>
      <c r="L44" s="108">
        <v>1891</v>
      </c>
      <c r="M44" s="109">
        <v>1682</v>
      </c>
    </row>
    <row r="45" spans="2:13" ht="27.75" customHeight="1" x14ac:dyDescent="0.15">
      <c r="B45" s="1278"/>
      <c r="C45" s="1279"/>
      <c r="D45" s="106"/>
      <c r="E45" s="1284" t="s">
        <v>35</v>
      </c>
      <c r="F45" s="1284"/>
      <c r="G45" s="1284"/>
      <c r="H45" s="1285"/>
      <c r="I45" s="107">
        <v>6535</v>
      </c>
      <c r="J45" s="108">
        <v>6554</v>
      </c>
      <c r="K45" s="108">
        <v>6446</v>
      </c>
      <c r="L45" s="108">
        <v>5780</v>
      </c>
      <c r="M45" s="109">
        <v>5535</v>
      </c>
    </row>
    <row r="46" spans="2:13" ht="27.75" customHeight="1" x14ac:dyDescent="0.15">
      <c r="B46" s="1278"/>
      <c r="C46" s="1279"/>
      <c r="D46" s="110"/>
      <c r="E46" s="1284" t="s">
        <v>36</v>
      </c>
      <c r="F46" s="1284"/>
      <c r="G46" s="1284"/>
      <c r="H46" s="1285"/>
      <c r="I46" s="107">
        <v>9</v>
      </c>
      <c r="J46" s="108">
        <v>9</v>
      </c>
      <c r="K46" s="108">
        <v>8</v>
      </c>
      <c r="L46" s="108">
        <v>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4152</v>
      </c>
      <c r="J50" s="108">
        <v>4461</v>
      </c>
      <c r="K50" s="108">
        <v>4954</v>
      </c>
      <c r="L50" s="108">
        <v>5789</v>
      </c>
      <c r="M50" s="109">
        <v>6220</v>
      </c>
    </row>
    <row r="51" spans="2:13" ht="27.75" customHeight="1" x14ac:dyDescent="0.15">
      <c r="B51" s="1278"/>
      <c r="C51" s="1279"/>
      <c r="D51" s="106"/>
      <c r="E51" s="1284" t="s">
        <v>42</v>
      </c>
      <c r="F51" s="1284"/>
      <c r="G51" s="1284"/>
      <c r="H51" s="1285"/>
      <c r="I51" s="107">
        <v>3122</v>
      </c>
      <c r="J51" s="108">
        <v>3423</v>
      </c>
      <c r="K51" s="108">
        <v>2972</v>
      </c>
      <c r="L51" s="108">
        <v>2367</v>
      </c>
      <c r="M51" s="109">
        <v>2140</v>
      </c>
    </row>
    <row r="52" spans="2:13" ht="27.75" customHeight="1" x14ac:dyDescent="0.15">
      <c r="B52" s="1280"/>
      <c r="C52" s="1281"/>
      <c r="D52" s="106"/>
      <c r="E52" s="1284" t="s">
        <v>43</v>
      </c>
      <c r="F52" s="1284"/>
      <c r="G52" s="1284"/>
      <c r="H52" s="1285"/>
      <c r="I52" s="107">
        <v>61943</v>
      </c>
      <c r="J52" s="108">
        <v>60673</v>
      </c>
      <c r="K52" s="108">
        <v>60210</v>
      </c>
      <c r="L52" s="108">
        <v>61179</v>
      </c>
      <c r="M52" s="109">
        <v>60784</v>
      </c>
    </row>
    <row r="53" spans="2:13" ht="27.75" customHeight="1" thickBot="1" x14ac:dyDescent="0.2">
      <c r="B53" s="1291" t="s">
        <v>44</v>
      </c>
      <c r="C53" s="1292"/>
      <c r="D53" s="113"/>
      <c r="E53" s="1293" t="s">
        <v>45</v>
      </c>
      <c r="F53" s="1293"/>
      <c r="G53" s="1293"/>
      <c r="H53" s="1294"/>
      <c r="I53" s="114">
        <v>35753</v>
      </c>
      <c r="J53" s="115">
        <v>33256</v>
      </c>
      <c r="K53" s="115">
        <v>31551</v>
      </c>
      <c r="L53" s="115">
        <v>26882</v>
      </c>
      <c r="M53" s="116">
        <v>25240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Wlqvp2TrNuZiitFmNPV4kbQrJaJ+IsRH33ZfwWf2VMU7dMyG/lUuFJhX5HlvaKzdzM5xEpsba5Mzot0Nft81A==" saltValue="0Nu6U0UkeIGlFIWTU52p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55" zoomScaleNormal="55" zoomScaleSheetLayoutView="100" workbookViewId="0">
      <selection activeCell="F56" sqref="F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1957</v>
      </c>
      <c r="G55" s="128">
        <v>2296</v>
      </c>
      <c r="H55" s="129">
        <v>2764</v>
      </c>
    </row>
    <row r="56" spans="2:8" ht="52.5" customHeight="1" x14ac:dyDescent="0.15">
      <c r="B56" s="130"/>
      <c r="C56" s="1305" t="s">
        <v>49</v>
      </c>
      <c r="D56" s="1305"/>
      <c r="E56" s="1306"/>
      <c r="F56" s="131">
        <v>1486</v>
      </c>
      <c r="G56" s="131">
        <v>1665</v>
      </c>
      <c r="H56" s="132">
        <v>1180</v>
      </c>
    </row>
    <row r="57" spans="2:8" ht="53.25" customHeight="1" x14ac:dyDescent="0.15">
      <c r="B57" s="130"/>
      <c r="C57" s="1307" t="s">
        <v>50</v>
      </c>
      <c r="D57" s="1307"/>
      <c r="E57" s="1308"/>
      <c r="F57" s="133">
        <v>3658</v>
      </c>
      <c r="G57" s="133">
        <v>3974</v>
      </c>
      <c r="H57" s="134">
        <v>4423</v>
      </c>
    </row>
    <row r="58" spans="2:8" ht="45.75" customHeight="1" x14ac:dyDescent="0.15">
      <c r="B58" s="135"/>
      <c r="C58" s="1295" t="s">
        <v>51</v>
      </c>
      <c r="D58" s="1296"/>
      <c r="E58" s="1297"/>
      <c r="F58" s="136" t="s">
        <v>606</v>
      </c>
      <c r="G58" s="136" t="s">
        <v>606</v>
      </c>
      <c r="H58" s="137" t="s">
        <v>606</v>
      </c>
    </row>
    <row r="59" spans="2:8" ht="45.75" customHeight="1" x14ac:dyDescent="0.15">
      <c r="B59" s="135"/>
      <c r="C59" s="1295" t="s">
        <v>51</v>
      </c>
      <c r="D59" s="1296"/>
      <c r="E59" s="1297"/>
      <c r="F59" s="136" t="s">
        <v>607</v>
      </c>
      <c r="G59" s="136" t="s">
        <v>607</v>
      </c>
      <c r="H59" s="137" t="s">
        <v>607</v>
      </c>
    </row>
    <row r="60" spans="2:8" ht="45.75" customHeight="1" x14ac:dyDescent="0.15">
      <c r="B60" s="135"/>
      <c r="C60" s="1295" t="s">
        <v>52</v>
      </c>
      <c r="D60" s="1296"/>
      <c r="E60" s="1297"/>
      <c r="F60" s="136" t="s">
        <v>608</v>
      </c>
      <c r="G60" s="136" t="s">
        <v>611</v>
      </c>
      <c r="H60" s="137" t="s">
        <v>608</v>
      </c>
    </row>
    <row r="61" spans="2:8" ht="45.75" customHeight="1" x14ac:dyDescent="0.15">
      <c r="B61" s="135"/>
      <c r="C61" s="1295" t="s">
        <v>51</v>
      </c>
      <c r="D61" s="1296"/>
      <c r="E61" s="1297"/>
      <c r="F61" s="136" t="s">
        <v>614</v>
      </c>
      <c r="G61" s="136" t="s">
        <v>612</v>
      </c>
      <c r="H61" s="137" t="s">
        <v>609</v>
      </c>
    </row>
    <row r="62" spans="2:8" ht="45.75" customHeight="1" thickBot="1" x14ac:dyDescent="0.2">
      <c r="B62" s="138"/>
      <c r="C62" s="1298" t="s">
        <v>52</v>
      </c>
      <c r="D62" s="1299"/>
      <c r="E62" s="1300"/>
      <c r="F62" s="139" t="s">
        <v>615</v>
      </c>
      <c r="G62" s="136" t="s">
        <v>613</v>
      </c>
      <c r="H62" s="140" t="s">
        <v>610</v>
      </c>
    </row>
    <row r="63" spans="2:8" ht="52.5" customHeight="1" thickBot="1" x14ac:dyDescent="0.2">
      <c r="B63" s="141"/>
      <c r="C63" s="1301" t="s">
        <v>53</v>
      </c>
      <c r="D63" s="1301"/>
      <c r="E63" s="1302"/>
      <c r="F63" s="142">
        <v>7101</v>
      </c>
      <c r="G63" s="142">
        <v>7936</v>
      </c>
      <c r="H63" s="143">
        <v>8367</v>
      </c>
    </row>
    <row r="64" spans="2:8" ht="15" customHeight="1" x14ac:dyDescent="0.15"/>
  </sheetData>
  <sheetProtection algorithmName="SHA-512" hashValue="EQsgfiM9YStbIiQdWKo+DsKF0L+PNOoCYqwxrzsFKOM89gnpwDZr5y3a/VY5I0WceXA/iMHMXCpngTsWXEf0Hw==" saltValue="KgBziCkNLKYSQWfso84j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M16" zoomScale="85" zoomScaleNormal="85" zoomScaleSheetLayoutView="55" workbookViewId="0">
      <selection activeCell="CU41" sqref="CU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620</v>
      </c>
      <c r="AO51" s="1314"/>
      <c r="AP51" s="1314"/>
      <c r="AQ51" s="1314"/>
      <c r="AR51" s="1314"/>
      <c r="AS51" s="1314"/>
      <c r="AT51" s="1314"/>
      <c r="AU51" s="1314"/>
      <c r="AV51" s="1314"/>
      <c r="AW51" s="1314"/>
      <c r="AX51" s="1314"/>
      <c r="AY51" s="1314"/>
      <c r="AZ51" s="1314"/>
      <c r="BA51" s="1314"/>
      <c r="BB51" s="1314" t="s">
        <v>622</v>
      </c>
      <c r="BC51" s="1314"/>
      <c r="BD51" s="1314"/>
      <c r="BE51" s="1314"/>
      <c r="BF51" s="1314"/>
      <c r="BG51" s="1314"/>
      <c r="BH51" s="1314"/>
      <c r="BI51" s="1314"/>
      <c r="BJ51" s="1314"/>
      <c r="BK51" s="1314"/>
      <c r="BL51" s="1314"/>
      <c r="BM51" s="1314"/>
      <c r="BN51" s="1314"/>
      <c r="BO51" s="1314"/>
      <c r="BP51" s="1311">
        <v>134.1</v>
      </c>
      <c r="BQ51" s="1311"/>
      <c r="BR51" s="1311"/>
      <c r="BS51" s="1311"/>
      <c r="BT51" s="1311"/>
      <c r="BU51" s="1311"/>
      <c r="BV51" s="1311"/>
      <c r="BW51" s="1311"/>
      <c r="BX51" s="1311">
        <v>124.8</v>
      </c>
      <c r="BY51" s="1311"/>
      <c r="BZ51" s="1311"/>
      <c r="CA51" s="1311"/>
      <c r="CB51" s="1311"/>
      <c r="CC51" s="1311"/>
      <c r="CD51" s="1311"/>
      <c r="CE51" s="1311"/>
      <c r="CF51" s="1311">
        <v>117.2</v>
      </c>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11">
        <v>61.2</v>
      </c>
      <c r="BQ53" s="1311"/>
      <c r="BR53" s="1311"/>
      <c r="BS53" s="1311"/>
      <c r="BT53" s="1311"/>
      <c r="BU53" s="1311"/>
      <c r="BV53" s="1311"/>
      <c r="BW53" s="1311"/>
      <c r="BX53" s="1311">
        <v>64.099999999999994</v>
      </c>
      <c r="BY53" s="1311"/>
      <c r="BZ53" s="1311"/>
      <c r="CA53" s="1311"/>
      <c r="CB53" s="1311"/>
      <c r="CC53" s="1311"/>
      <c r="CD53" s="1311"/>
      <c r="CE53" s="1311"/>
      <c r="CF53" s="1311">
        <v>65.900000000000006</v>
      </c>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625</v>
      </c>
      <c r="AO55" s="1315"/>
      <c r="AP55" s="1315"/>
      <c r="AQ55" s="1315"/>
      <c r="AR55" s="1315"/>
      <c r="AS55" s="1315"/>
      <c r="AT55" s="1315"/>
      <c r="AU55" s="1315"/>
      <c r="AV55" s="1315"/>
      <c r="AW55" s="1315"/>
      <c r="AX55" s="1315"/>
      <c r="AY55" s="1315"/>
      <c r="AZ55" s="1315"/>
      <c r="BA55" s="1315"/>
      <c r="BB55" s="1314" t="s">
        <v>626</v>
      </c>
      <c r="BC55" s="1314"/>
      <c r="BD55" s="1314"/>
      <c r="BE55" s="1314"/>
      <c r="BF55" s="1314"/>
      <c r="BG55" s="1314"/>
      <c r="BH55" s="1314"/>
      <c r="BI55" s="1314"/>
      <c r="BJ55" s="1314"/>
      <c r="BK55" s="1314"/>
      <c r="BL55" s="1314"/>
      <c r="BM55" s="1314"/>
      <c r="BN55" s="1314"/>
      <c r="BO55" s="1314"/>
      <c r="BP55" s="1311">
        <v>34.9</v>
      </c>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623</v>
      </c>
      <c r="BC57" s="1314"/>
      <c r="BD57" s="1314"/>
      <c r="BE57" s="1314"/>
      <c r="BF57" s="1314"/>
      <c r="BG57" s="1314"/>
      <c r="BH57" s="1314"/>
      <c r="BI57" s="1314"/>
      <c r="BJ57" s="1314"/>
      <c r="BK57" s="1314"/>
      <c r="BL57" s="1314"/>
      <c r="BM57" s="1314"/>
      <c r="BN57" s="1314"/>
      <c r="BO57" s="1314"/>
      <c r="BP57" s="1311">
        <v>60.2</v>
      </c>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620</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v>134.1</v>
      </c>
      <c r="BQ73" s="1311"/>
      <c r="BR73" s="1311"/>
      <c r="BS73" s="1311"/>
      <c r="BT73" s="1311"/>
      <c r="BU73" s="1311"/>
      <c r="BV73" s="1311"/>
      <c r="BW73" s="1311"/>
      <c r="BX73" s="1311">
        <v>124.8</v>
      </c>
      <c r="BY73" s="1311"/>
      <c r="BZ73" s="1311"/>
      <c r="CA73" s="1311"/>
      <c r="CB73" s="1311"/>
      <c r="CC73" s="1311"/>
      <c r="CD73" s="1311"/>
      <c r="CE73" s="1311"/>
      <c r="CF73" s="1311">
        <v>117.2</v>
      </c>
      <c r="CG73" s="1311"/>
      <c r="CH73" s="1311"/>
      <c r="CI73" s="1311"/>
      <c r="CJ73" s="1311"/>
      <c r="CK73" s="1311"/>
      <c r="CL73" s="1311"/>
      <c r="CM73" s="1311"/>
      <c r="CN73" s="1311">
        <v>101.3</v>
      </c>
      <c r="CO73" s="1311"/>
      <c r="CP73" s="1311"/>
      <c r="CQ73" s="1311"/>
      <c r="CR73" s="1311"/>
      <c r="CS73" s="1311"/>
      <c r="CT73" s="1311"/>
      <c r="CU73" s="1311"/>
      <c r="CV73" s="1311">
        <v>94</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15.2</v>
      </c>
      <c r="BQ75" s="1311"/>
      <c r="BR75" s="1311"/>
      <c r="BS75" s="1311"/>
      <c r="BT75" s="1311"/>
      <c r="BU75" s="1311"/>
      <c r="BV75" s="1311"/>
      <c r="BW75" s="1311"/>
      <c r="BX75" s="1311">
        <v>13.6</v>
      </c>
      <c r="BY75" s="1311"/>
      <c r="BZ75" s="1311"/>
      <c r="CA75" s="1311"/>
      <c r="CB75" s="1311"/>
      <c r="CC75" s="1311"/>
      <c r="CD75" s="1311"/>
      <c r="CE75" s="1311"/>
      <c r="CF75" s="1311">
        <v>11.9</v>
      </c>
      <c r="CG75" s="1311"/>
      <c r="CH75" s="1311"/>
      <c r="CI75" s="1311"/>
      <c r="CJ75" s="1311"/>
      <c r="CK75" s="1311"/>
      <c r="CL75" s="1311"/>
      <c r="CM75" s="1311"/>
      <c r="CN75" s="1311">
        <v>10.6</v>
      </c>
      <c r="CO75" s="1311"/>
      <c r="CP75" s="1311"/>
      <c r="CQ75" s="1311"/>
      <c r="CR75" s="1311"/>
      <c r="CS75" s="1311"/>
      <c r="CT75" s="1311"/>
      <c r="CU75" s="1311"/>
      <c r="CV75" s="1311">
        <v>9.1</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625</v>
      </c>
      <c r="AO77" s="1315"/>
      <c r="AP77" s="1315"/>
      <c r="AQ77" s="1315"/>
      <c r="AR77" s="1315"/>
      <c r="AS77" s="1315"/>
      <c r="AT77" s="1315"/>
      <c r="AU77" s="1315"/>
      <c r="AV77" s="1315"/>
      <c r="AW77" s="1315"/>
      <c r="AX77" s="1315"/>
      <c r="AY77" s="1315"/>
      <c r="AZ77" s="1315"/>
      <c r="BA77" s="1315"/>
      <c r="BB77" s="1314" t="s">
        <v>622</v>
      </c>
      <c r="BC77" s="1314"/>
      <c r="BD77" s="1314"/>
      <c r="BE77" s="1314"/>
      <c r="BF77" s="1314"/>
      <c r="BG77" s="1314"/>
      <c r="BH77" s="1314"/>
      <c r="BI77" s="1314"/>
      <c r="BJ77" s="1314"/>
      <c r="BK77" s="1314"/>
      <c r="BL77" s="1314"/>
      <c r="BM77" s="1314"/>
      <c r="BN77" s="1314"/>
      <c r="BO77" s="1314"/>
      <c r="BP77" s="1311">
        <v>34.9</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628</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W/S2w67fUp5HF3wa7662M29dW9fark6UXFBsLMaQsWVG72E/IGhyMKZYJ/rRWPdjQdk47+8GlTLHtQCWcLl5w==" saltValue="aE8WR+yHev3DcmYRqdkP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5"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kx3jG/IBjpSgWRwwiH6XX3sCg7BEUlxNeNjNl48xcakMGN5Y0rRtBXhmy+Tk8FjiEWoa8r9q8FKRTsOqv9W91g==" saltValue="w7WreoNGNqqx58ARFfmD/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629</v>
      </c>
    </row>
  </sheetData>
  <sheetProtection algorithmName="SHA-512" hashValue="M1OAd35NMXkZuqHEQeLySJ3nMSwjgaHVNetmu+HwUEGA9xiArH8dsAK+Ol7NtLO4rFRIoX4nHK9idlgaHtSSNA==" saltValue="uFFwx4sKIr3LDAmwFWDIn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552</v>
      </c>
      <c r="G2" s="157"/>
      <c r="H2" s="158"/>
    </row>
    <row r="3" spans="1:8" x14ac:dyDescent="0.15">
      <c r="A3" s="154" t="s">
        <v>545</v>
      </c>
      <c r="B3" s="159"/>
      <c r="C3" s="160"/>
      <c r="D3" s="161">
        <v>38977</v>
      </c>
      <c r="E3" s="162"/>
      <c r="F3" s="163">
        <v>58051</v>
      </c>
      <c r="G3" s="164"/>
      <c r="H3" s="165"/>
    </row>
    <row r="4" spans="1:8" x14ac:dyDescent="0.15">
      <c r="A4" s="166"/>
      <c r="B4" s="167"/>
      <c r="C4" s="168"/>
      <c r="D4" s="169">
        <v>16769</v>
      </c>
      <c r="E4" s="170"/>
      <c r="F4" s="171">
        <v>32143</v>
      </c>
      <c r="G4" s="172"/>
      <c r="H4" s="173"/>
    </row>
    <row r="5" spans="1:8" x14ac:dyDescent="0.15">
      <c r="A5" s="154" t="s">
        <v>547</v>
      </c>
      <c r="B5" s="159"/>
      <c r="C5" s="160"/>
      <c r="D5" s="161">
        <v>27387</v>
      </c>
      <c r="E5" s="162"/>
      <c r="F5" s="163">
        <v>40879</v>
      </c>
      <c r="G5" s="164"/>
      <c r="H5" s="165"/>
    </row>
    <row r="6" spans="1:8" x14ac:dyDescent="0.15">
      <c r="A6" s="166"/>
      <c r="B6" s="167"/>
      <c r="C6" s="168"/>
      <c r="D6" s="169">
        <v>12228</v>
      </c>
      <c r="E6" s="170"/>
      <c r="F6" s="171">
        <v>24087</v>
      </c>
      <c r="G6" s="172"/>
      <c r="H6" s="173"/>
    </row>
    <row r="7" spans="1:8" x14ac:dyDescent="0.15">
      <c r="A7" s="154" t="s">
        <v>548</v>
      </c>
      <c r="B7" s="159"/>
      <c r="C7" s="160"/>
      <c r="D7" s="161">
        <v>40266</v>
      </c>
      <c r="E7" s="162"/>
      <c r="F7" s="163">
        <v>42651</v>
      </c>
      <c r="G7" s="164"/>
      <c r="H7" s="165"/>
    </row>
    <row r="8" spans="1:8" x14ac:dyDescent="0.15">
      <c r="A8" s="166"/>
      <c r="B8" s="167"/>
      <c r="C8" s="168"/>
      <c r="D8" s="169">
        <v>11164</v>
      </c>
      <c r="E8" s="170"/>
      <c r="F8" s="171">
        <v>22675</v>
      </c>
      <c r="G8" s="172"/>
      <c r="H8" s="173"/>
    </row>
    <row r="9" spans="1:8" x14ac:dyDescent="0.15">
      <c r="A9" s="154" t="s">
        <v>549</v>
      </c>
      <c r="B9" s="159"/>
      <c r="C9" s="160"/>
      <c r="D9" s="161">
        <v>47445</v>
      </c>
      <c r="E9" s="162"/>
      <c r="F9" s="163">
        <v>43226</v>
      </c>
      <c r="G9" s="164"/>
      <c r="H9" s="165"/>
    </row>
    <row r="10" spans="1:8" x14ac:dyDescent="0.15">
      <c r="A10" s="166"/>
      <c r="B10" s="167"/>
      <c r="C10" s="168"/>
      <c r="D10" s="169">
        <v>17929</v>
      </c>
      <c r="E10" s="170"/>
      <c r="F10" s="171">
        <v>22622</v>
      </c>
      <c r="G10" s="172"/>
      <c r="H10" s="173"/>
    </row>
    <row r="11" spans="1:8" x14ac:dyDescent="0.15">
      <c r="A11" s="154" t="s">
        <v>550</v>
      </c>
      <c r="B11" s="159"/>
      <c r="C11" s="160"/>
      <c r="D11" s="161">
        <v>53581</v>
      </c>
      <c r="E11" s="162"/>
      <c r="F11" s="163">
        <v>42836</v>
      </c>
      <c r="G11" s="164"/>
      <c r="H11" s="165"/>
    </row>
    <row r="12" spans="1:8" x14ac:dyDescent="0.15">
      <c r="A12" s="166"/>
      <c r="B12" s="167"/>
      <c r="C12" s="174"/>
      <c r="D12" s="169">
        <v>25175</v>
      </c>
      <c r="E12" s="170"/>
      <c r="F12" s="171">
        <v>22936</v>
      </c>
      <c r="G12" s="172"/>
      <c r="H12" s="173"/>
    </row>
    <row r="13" spans="1:8" x14ac:dyDescent="0.15">
      <c r="A13" s="154"/>
      <c r="B13" s="159"/>
      <c r="C13" s="175"/>
      <c r="D13" s="176">
        <v>41531</v>
      </c>
      <c r="E13" s="177"/>
      <c r="F13" s="178">
        <v>45529</v>
      </c>
      <c r="G13" s="179"/>
      <c r="H13" s="165"/>
    </row>
    <row r="14" spans="1:8" x14ac:dyDescent="0.15">
      <c r="A14" s="166"/>
      <c r="B14" s="167"/>
      <c r="C14" s="168"/>
      <c r="D14" s="169">
        <v>16653</v>
      </c>
      <c r="E14" s="170"/>
      <c r="F14" s="171">
        <v>24893</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2.42</v>
      </c>
      <c r="C19" s="180">
        <f>ROUND(VALUE(SUBSTITUTE(実質収支比率等に係る経年分析!G$48,"▲","-")),2)</f>
        <v>3.48</v>
      </c>
      <c r="D19" s="180">
        <f>ROUND(VALUE(SUBSTITUTE(実質収支比率等に係る経年分析!H$48,"▲","-")),2)</f>
        <v>3.61</v>
      </c>
      <c r="E19" s="180">
        <f>ROUND(VALUE(SUBSTITUTE(実質収支比率等に係る経年分析!I$48,"▲","-")),2)</f>
        <v>3.01</v>
      </c>
      <c r="F19" s="180">
        <f>ROUND(VALUE(SUBSTITUTE(実質収支比率等に係る経年分析!J$48,"▲","-")),2)</f>
        <v>3.73</v>
      </c>
    </row>
    <row r="20" spans="1:11" x14ac:dyDescent="0.15">
      <c r="A20" s="180" t="s">
        <v>57</v>
      </c>
      <c r="B20" s="180">
        <f>ROUND(VALUE(SUBSTITUTE(実質収支比率等に係る経年分析!F$47,"▲","-")),2)</f>
        <v>4.37</v>
      </c>
      <c r="C20" s="180">
        <f>ROUND(VALUE(SUBSTITUTE(実質収支比率等に係る経年分析!G$47,"▲","-")),2)</f>
        <v>5.2</v>
      </c>
      <c r="D20" s="180">
        <f>ROUND(VALUE(SUBSTITUTE(実質収支比率等に係る経年分析!H$47,"▲","-")),2)</f>
        <v>6.16</v>
      </c>
      <c r="E20" s="180">
        <f>ROUND(VALUE(SUBSTITUTE(実質収支比率等に係る経年分析!I$47,"▲","-")),2)</f>
        <v>7.33</v>
      </c>
      <c r="F20" s="180">
        <f>ROUND(VALUE(SUBSTITUTE(実質収支比率等に係る経年分析!J$47,"▲","-")),2)</f>
        <v>8.76</v>
      </c>
    </row>
    <row r="21" spans="1:11" x14ac:dyDescent="0.15">
      <c r="A21" s="180" t="s">
        <v>58</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2.56</v>
      </c>
      <c r="D21" s="180">
        <f>IF(ISNUMBER(VALUE(SUBSTITUTE(実質収支比率等に係る経年分析!H$49,"▲","-"))),ROUND(VALUE(SUBSTITUTE(実質収支比率等に係る経年分析!H$49,"▲","-")),2),NA())</f>
        <v>2.17</v>
      </c>
      <c r="E21" s="180">
        <f>IF(ISNUMBER(VALUE(SUBSTITUTE(実質収支比率等に係る経年分析!I$49,"▲","-"))),ROUND(VALUE(SUBSTITUTE(実質収支比率等に係る経年分析!I$49,"▲","-")),2),NA())</f>
        <v>1.53</v>
      </c>
      <c r="F21" s="180">
        <f>IF(ISNUMBER(VALUE(SUBSTITUTE(実質収支比率等に係る経年分析!J$49,"▲","-"))),ROUND(VALUE(SUBSTITUTE(実質収支比率等に係る経年分析!J$49,"▲","-")),2),NA())</f>
        <v>3.79</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4.1500000000000004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0.57999999999999996</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0.56000000000000005</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0.55000000000000004</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市営墓地事業特別会計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国民健康保険事業特別会計</v>
      </c>
      <c r="B30" s="181">
        <f>IF(ROUND(VALUE(SUBSTITUTE(連結実質赤字比率に係る赤字・黒字の構成分析!F$40,"▲", "-")), 2) &lt; 0, ABS(ROUND(VALUE(SUBSTITUTE(連結実質赤字比率に係る赤字・黒字の構成分析!F$40,"▲", "-")), 2)), NA())</f>
        <v>1.17</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0.27</v>
      </c>
      <c r="E30" s="181" t="e">
        <f>IF(ROUND(VALUE(SUBSTITUTE(連結実質赤字比率に係る赤字・黒字の構成分析!G$40,"▲", "-")), 2) &gt;= 0, ABS(ROUND(VALUE(SUBSTITUTE(連結実質赤字比率に係る赤字・黒字の構成分析!G$40,"▲", "-")), 2)), NA())</f>
        <v>#N/A</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3.67</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8.2899999999999991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13.34</v>
      </c>
    </row>
    <row r="36" spans="1:16" x14ac:dyDescent="0.15">
      <c r="A36" s="181" t="str">
        <f>IF(連結実質赤字比率に係る赤字・黒字の構成分析!C$34="",NA(),連結実質赤字比率に係る赤字・黒字の構成分析!C$34)</f>
        <v>駐車場事業特別会計</v>
      </c>
      <c r="B36" s="181">
        <f>IF(ROUND(VALUE(SUBSTITUTE(連結実質赤字比率に係る赤字・黒字の構成分析!F$34,"▲", "-")), 2) &lt; 0, ABS(ROUND(VALUE(SUBSTITUTE(連結実質赤字比率に係る赤字・黒字の構成分析!F$34,"▲", "-")), 2)), NA())</f>
        <v>1.78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1.78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1.76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1.71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1.71</v>
      </c>
      <c r="K36" s="181" t="e">
        <f>IF(ROUND(VALUE(SUBSTITUTE(連結実質赤字比率に係る赤字・黒字の構成分析!J$34,"▲", "-")), 2) &gt;= 0, ABS(ROUND(VALUE(SUBSTITUTE(連結実質赤字比率に係る赤字・黒字の構成分析!J$34,"▲", "-")), 2)), NA())</f>
        <v>#N/A</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5323</v>
      </c>
      <c r="E42" s="182"/>
      <c r="F42" s="182"/>
      <c r="G42" s="182">
        <f>'実質公債費比率（分子）の構造'!L$52</f>
        <v>5282</v>
      </c>
      <c r="H42" s="182"/>
      <c r="I42" s="182"/>
      <c r="J42" s="182">
        <f>'実質公債費比率（分子）の構造'!M$52</f>
        <v>5285</v>
      </c>
      <c r="K42" s="182"/>
      <c r="L42" s="182"/>
      <c r="M42" s="182">
        <f>'実質公債費比率（分子）の構造'!N$52</f>
        <v>5103</v>
      </c>
      <c r="N42" s="182"/>
      <c r="O42" s="182"/>
      <c r="P42" s="182">
        <f>'実質公債費比率（分子）の構造'!O$52</f>
        <v>5066</v>
      </c>
    </row>
    <row r="43" spans="1:16" x14ac:dyDescent="0.15">
      <c r="A43" s="182" t="s">
        <v>66</v>
      </c>
      <c r="B43" s="182">
        <f>'実質公債費比率（分子）の構造'!K$51</f>
        <v>1</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67</v>
      </c>
      <c r="B44" s="182">
        <f>'実質公債費比率（分子）の構造'!K$50</f>
        <v>48</v>
      </c>
      <c r="C44" s="182"/>
      <c r="D44" s="182"/>
      <c r="E44" s="182">
        <f>'実質公債費比率（分子）の構造'!L$50</f>
        <v>5</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68</v>
      </c>
      <c r="B45" s="182">
        <f>'実質公債費比率（分子）の構造'!K$49</f>
        <v>284</v>
      </c>
      <c r="C45" s="182"/>
      <c r="D45" s="182"/>
      <c r="E45" s="182">
        <f>'実質公債費比率（分子）の構造'!L$49</f>
        <v>286</v>
      </c>
      <c r="F45" s="182"/>
      <c r="G45" s="182"/>
      <c r="H45" s="182">
        <f>'実質公債費比率（分子）の構造'!M$49</f>
        <v>388</v>
      </c>
      <c r="I45" s="182"/>
      <c r="J45" s="182"/>
      <c r="K45" s="182">
        <f>'実質公債費比率（分子）の構造'!N$49</f>
        <v>368</v>
      </c>
      <c r="L45" s="182"/>
      <c r="M45" s="182"/>
      <c r="N45" s="182">
        <f>'実質公債費比率（分子）の構造'!O$49</f>
        <v>304</v>
      </c>
      <c r="O45" s="182"/>
      <c r="P45" s="182"/>
    </row>
    <row r="46" spans="1:16" x14ac:dyDescent="0.15">
      <c r="A46" s="182" t="s">
        <v>69</v>
      </c>
      <c r="B46" s="182">
        <f>'実質公債費比率（分子）の構造'!K$48</f>
        <v>2008</v>
      </c>
      <c r="C46" s="182"/>
      <c r="D46" s="182"/>
      <c r="E46" s="182">
        <f>'実質公債費比率（分子）の構造'!L$48</f>
        <v>1957</v>
      </c>
      <c r="F46" s="182"/>
      <c r="G46" s="182"/>
      <c r="H46" s="182">
        <f>'実質公債費比率（分子）の構造'!M$48</f>
        <v>1653</v>
      </c>
      <c r="I46" s="182"/>
      <c r="J46" s="182"/>
      <c r="K46" s="182">
        <f>'実質公債費比率（分子）の構造'!N$48</f>
        <v>1438</v>
      </c>
      <c r="L46" s="182"/>
      <c r="M46" s="182"/>
      <c r="N46" s="182">
        <f>'実質公債費比率（分子）の構造'!O$48</f>
        <v>1167</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6506</v>
      </c>
      <c r="C49" s="182"/>
      <c r="D49" s="182"/>
      <c r="E49" s="182">
        <f>'実質公債費比率（分子）の構造'!L$45</f>
        <v>6289</v>
      </c>
      <c r="F49" s="182"/>
      <c r="G49" s="182"/>
      <c r="H49" s="182">
        <f>'実質公債費比率（分子）の構造'!M$45</f>
        <v>6036</v>
      </c>
      <c r="I49" s="182"/>
      <c r="J49" s="182"/>
      <c r="K49" s="182">
        <f>'実質公債費比率（分子）の構造'!N$45</f>
        <v>5762</v>
      </c>
      <c r="L49" s="182"/>
      <c r="M49" s="182"/>
      <c r="N49" s="182">
        <f>'実質公債費比率（分子）の構造'!O$45</f>
        <v>5660</v>
      </c>
      <c r="O49" s="182"/>
      <c r="P49" s="182"/>
    </row>
    <row r="50" spans="1:16" x14ac:dyDescent="0.15">
      <c r="A50" s="182" t="s">
        <v>73</v>
      </c>
      <c r="B50" s="182" t="e">
        <f>NA()</f>
        <v>#N/A</v>
      </c>
      <c r="C50" s="182">
        <f>IF(ISNUMBER('実質公債費比率（分子）の構造'!K$53),'実質公債費比率（分子）の構造'!K$53,NA())</f>
        <v>3524</v>
      </c>
      <c r="D50" s="182" t="e">
        <f>NA()</f>
        <v>#N/A</v>
      </c>
      <c r="E50" s="182" t="e">
        <f>NA()</f>
        <v>#N/A</v>
      </c>
      <c r="F50" s="182">
        <f>IF(ISNUMBER('実質公債費比率（分子）の構造'!L$53),'実質公債費比率（分子）の構造'!L$53,NA())</f>
        <v>3255</v>
      </c>
      <c r="G50" s="182" t="e">
        <f>NA()</f>
        <v>#N/A</v>
      </c>
      <c r="H50" s="182" t="e">
        <f>NA()</f>
        <v>#N/A</v>
      </c>
      <c r="I50" s="182">
        <f>IF(ISNUMBER('実質公債費比率（分子）の構造'!M$53),'実質公債費比率（分子）の構造'!M$53,NA())</f>
        <v>2794</v>
      </c>
      <c r="J50" s="182" t="e">
        <f>NA()</f>
        <v>#N/A</v>
      </c>
      <c r="K50" s="182" t="e">
        <f>NA()</f>
        <v>#N/A</v>
      </c>
      <c r="L50" s="182">
        <f>IF(ISNUMBER('実質公債費比率（分子）の構造'!N$53),'実質公債費比率（分子）の構造'!N$53,NA())</f>
        <v>2467</v>
      </c>
      <c r="M50" s="182" t="e">
        <f>NA()</f>
        <v>#N/A</v>
      </c>
      <c r="N50" s="182" t="e">
        <f>NA()</f>
        <v>#N/A</v>
      </c>
      <c r="O50" s="182">
        <f>IF(ISNUMBER('実質公債費比率（分子）の構造'!O$53),'実質公債費比率（分子）の構造'!O$53,NA())</f>
        <v>2067</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61943</v>
      </c>
      <c r="E56" s="181"/>
      <c r="F56" s="181"/>
      <c r="G56" s="181">
        <f>'将来負担比率（分子）の構造'!J$52</f>
        <v>60673</v>
      </c>
      <c r="H56" s="181"/>
      <c r="I56" s="181"/>
      <c r="J56" s="181">
        <f>'将来負担比率（分子）の構造'!K$52</f>
        <v>60210</v>
      </c>
      <c r="K56" s="181"/>
      <c r="L56" s="181"/>
      <c r="M56" s="181">
        <f>'将来負担比率（分子）の構造'!L$52</f>
        <v>61179</v>
      </c>
      <c r="N56" s="181"/>
      <c r="O56" s="181"/>
      <c r="P56" s="181">
        <f>'将来負担比率（分子）の構造'!M$52</f>
        <v>60784</v>
      </c>
    </row>
    <row r="57" spans="1:16" x14ac:dyDescent="0.15">
      <c r="A57" s="181" t="s">
        <v>42</v>
      </c>
      <c r="B57" s="181"/>
      <c r="C57" s="181"/>
      <c r="D57" s="181">
        <f>'将来負担比率（分子）の構造'!I$51</f>
        <v>3122</v>
      </c>
      <c r="E57" s="181"/>
      <c r="F57" s="181"/>
      <c r="G57" s="181">
        <f>'将来負担比率（分子）の構造'!J$51</f>
        <v>3423</v>
      </c>
      <c r="H57" s="181"/>
      <c r="I57" s="181"/>
      <c r="J57" s="181">
        <f>'将来負担比率（分子）の構造'!K$51</f>
        <v>2972</v>
      </c>
      <c r="K57" s="181"/>
      <c r="L57" s="181"/>
      <c r="M57" s="181">
        <f>'将来負担比率（分子）の構造'!L$51</f>
        <v>2367</v>
      </c>
      <c r="N57" s="181"/>
      <c r="O57" s="181"/>
      <c r="P57" s="181">
        <f>'将来負担比率（分子）の構造'!M$51</f>
        <v>2140</v>
      </c>
    </row>
    <row r="58" spans="1:16" x14ac:dyDescent="0.15">
      <c r="A58" s="181" t="s">
        <v>41</v>
      </c>
      <c r="B58" s="181"/>
      <c r="C58" s="181"/>
      <c r="D58" s="181">
        <f>'将来負担比率（分子）の構造'!I$50</f>
        <v>4152</v>
      </c>
      <c r="E58" s="181"/>
      <c r="F58" s="181"/>
      <c r="G58" s="181">
        <f>'将来負担比率（分子）の構造'!J$50</f>
        <v>4461</v>
      </c>
      <c r="H58" s="181"/>
      <c r="I58" s="181"/>
      <c r="J58" s="181">
        <f>'将来負担比率（分子）の構造'!K$50</f>
        <v>4954</v>
      </c>
      <c r="K58" s="181"/>
      <c r="L58" s="181"/>
      <c r="M58" s="181">
        <f>'将来負担比率（分子）の構造'!L$50</f>
        <v>5789</v>
      </c>
      <c r="N58" s="181"/>
      <c r="O58" s="181"/>
      <c r="P58" s="181">
        <f>'将来負担比率（分子）の構造'!M$50</f>
        <v>6220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9</v>
      </c>
      <c r="F61" s="181"/>
      <c r="G61" s="181"/>
      <c r="H61" s="181">
        <f>'将来負担比率（分子）の構造'!K$46</f>
        <v>8</v>
      </c>
      <c r="I61" s="181"/>
      <c r="J61" s="181"/>
      <c r="K61" s="181">
        <f>'将来負担比率（分子）の構造'!L$46</f>
        <v>4</v>
      </c>
      <c r="L61" s="181"/>
      <c r="M61" s="181"/>
      <c r="N61" s="181" t="str">
        <f>'将来負担比率（分子）の構造'!M$46</f>
        <v>-</v>
      </c>
      <c r="O61" s="181"/>
      <c r="P61" s="181"/>
    </row>
    <row r="62" spans="1:16" x14ac:dyDescent="0.15">
      <c r="A62" s="181" t="s">
        <v>35</v>
      </c>
      <c r="B62" s="181">
        <f>'将来負担比率（分子）の構造'!I$45</f>
        <v>6535</v>
      </c>
      <c r="C62" s="181"/>
      <c r="D62" s="181"/>
      <c r="E62" s="181">
        <f>'将来負担比率（分子）の構造'!J$45</f>
        <v>6554</v>
      </c>
      <c r="F62" s="181"/>
      <c r="G62" s="181"/>
      <c r="H62" s="181">
        <f>'将来負担比率（分子）の構造'!K$45</f>
        <v>6446</v>
      </c>
      <c r="I62" s="181"/>
      <c r="J62" s="181"/>
      <c r="K62" s="181">
        <f>'将来負担比率（分子）の構造'!L$45</f>
        <v>5780</v>
      </c>
      <c r="L62" s="181"/>
      <c r="M62" s="181"/>
      <c r="N62" s="181">
        <f>'将来負担比率（分子）の構造'!M$45</f>
        <v>5535</v>
      </c>
      <c r="O62" s="181"/>
      <c r="P62" s="181"/>
    </row>
    <row r="63" spans="1:16" x14ac:dyDescent="0.15">
      <c r="A63" s="181" t="s">
        <v>34</v>
      </c>
      <c r="B63" s="181">
        <f>'将来負担比率（分子）の構造'!I$44</f>
        <v>2298</v>
      </c>
      <c r="C63" s="181"/>
      <c r="D63" s="181"/>
      <c r="E63" s="181">
        <f>'将来負担比率（分子）の構造'!J$44</f>
        <v>2287</v>
      </c>
      <c r="F63" s="181"/>
      <c r="G63" s="181"/>
      <c r="H63" s="181">
        <f>'将来負担比率（分子）の構造'!K$44</f>
        <v>2154</v>
      </c>
      <c r="I63" s="181"/>
      <c r="J63" s="181"/>
      <c r="K63" s="181">
        <f>'将来負担比率（分子）の構造'!L$44</f>
        <v>1891</v>
      </c>
      <c r="L63" s="181"/>
      <c r="M63" s="181"/>
      <c r="N63" s="181">
        <f>'将来負担比率（分子）の構造'!M$44</f>
        <v>1682</v>
      </c>
      <c r="O63" s="181"/>
      <c r="P63" s="181"/>
    </row>
    <row r="64" spans="1:16" x14ac:dyDescent="0.15">
      <c r="A64" s="181" t="s">
        <v>33</v>
      </c>
      <c r="B64" s="181">
        <f>'将来負担比率（分子）の構造'!I$43</f>
        <v>29800</v>
      </c>
      <c r="C64" s="181"/>
      <c r="D64" s="181"/>
      <c r="E64" s="181">
        <f>'将来負担比率（分子）の構造'!J$43</f>
        <v>28097</v>
      </c>
      <c r="F64" s="181"/>
      <c r="G64" s="181"/>
      <c r="H64" s="181">
        <f>'将来負担比率（分子）の構造'!K$43</f>
        <v>27284</v>
      </c>
      <c r="I64" s="181"/>
      <c r="J64" s="181"/>
      <c r="K64" s="181">
        <f>'将来負担比率（分子）の構造'!L$43</f>
        <v>24437</v>
      </c>
      <c r="L64" s="181"/>
      <c r="M64" s="181"/>
      <c r="N64" s="181">
        <f>'将来負担比率（分子）の構造'!M$43</f>
        <v>22880</v>
      </c>
      <c r="O64" s="181"/>
      <c r="P64" s="181"/>
    </row>
    <row r="65" spans="1:16" x14ac:dyDescent="0.15">
      <c r="A65" s="181" t="s">
        <v>32</v>
      </c>
      <c r="B65" s="181">
        <f>'将来負担比率（分子）の構造'!I$42</f>
        <v>51</v>
      </c>
      <c r="C65" s="181"/>
      <c r="D65" s="181"/>
      <c r="E65" s="181">
        <f>'将来負担比率（分子）の構造'!J$42</f>
        <v>9</v>
      </c>
      <c r="F65" s="181"/>
      <c r="G65" s="181"/>
      <c r="H65" s="181">
        <f>'将来負担比率（分子）の構造'!K$42</f>
        <v>7</v>
      </c>
      <c r="I65" s="181"/>
      <c r="J65" s="181"/>
      <c r="K65" s="181">
        <f>'将来負担比率（分子）の構造'!L$42</f>
        <v>5</v>
      </c>
      <c r="L65" s="181"/>
      <c r="M65" s="181"/>
      <c r="N65" s="181">
        <f>'将来負担比率（分子）の構造'!M$42</f>
        <v>2</v>
      </c>
      <c r="O65" s="181"/>
      <c r="P65" s="181"/>
    </row>
    <row r="66" spans="1:16" x14ac:dyDescent="0.15">
      <c r="A66" s="181" t="s">
        <v>31</v>
      </c>
      <c r="B66" s="181">
        <f>'将来負担比率（分子）の構造'!I$41</f>
        <v>66278</v>
      </c>
      <c r="C66" s="181"/>
      <c r="D66" s="181"/>
      <c r="E66" s="181">
        <f>'将来負担比率（分子）の構造'!J$41</f>
        <v>64856</v>
      </c>
      <c r="F66" s="181"/>
      <c r="G66" s="181"/>
      <c r="H66" s="181">
        <f>'将来負担比率（分子）の構造'!K$41</f>
        <v>63789</v>
      </c>
      <c r="I66" s="181"/>
      <c r="J66" s="181"/>
      <c r="K66" s="181">
        <f>'将来負担比率（分子）の構造'!L$41</f>
        <v>64102</v>
      </c>
      <c r="L66" s="181"/>
      <c r="M66" s="181"/>
      <c r="N66" s="181">
        <f>'将来負担比率（分子）の構造'!M$41</f>
        <v>64286</v>
      </c>
      <c r="O66" s="181"/>
      <c r="P66" s="181"/>
    </row>
    <row r="67" spans="1:16" x14ac:dyDescent="0.15">
      <c r="A67" s="181" t="s">
        <v>77</v>
      </c>
      <c r="B67" s="181" t="e">
        <f>NA()</f>
        <v>#N/A</v>
      </c>
      <c r="C67" s="181">
        <f>IF(ISNUMBER('将来負担比率（分子）の構造'!I$53), IF('将来負担比率（分子）の構造'!I$53 &lt; 0, 0, '将来負担比率（分子）の構造'!I$53), NA())</f>
        <v>35753</v>
      </c>
      <c r="D67" s="181" t="e">
        <f>NA()</f>
        <v>#N/A</v>
      </c>
      <c r="E67" s="181" t="e">
        <f>NA()</f>
        <v>#N/A</v>
      </c>
      <c r="F67" s="181">
        <f>IF(ISNUMBER('将来負担比率（分子）の構造'!J$53), IF('将来負担比率（分子）の構造'!J$53 &lt; 0, 0, '将来負担比率（分子）の構造'!J$53), NA())</f>
        <v>33256</v>
      </c>
      <c r="G67" s="181" t="e">
        <f>NA()</f>
        <v>#N/A</v>
      </c>
      <c r="H67" s="181" t="e">
        <f>NA()</f>
        <v>#N/A</v>
      </c>
      <c r="I67" s="181">
        <f>IF(ISNUMBER('将来負担比率（分子）の構造'!K$53), IF('将来負担比率（分子）の構造'!K$53 &lt; 0, 0, '将来負担比率（分子）の構造'!K$53), NA())</f>
        <v>31551</v>
      </c>
      <c r="J67" s="181" t="e">
        <f>NA()</f>
        <v>#N/A</v>
      </c>
      <c r="K67" s="181" t="e">
        <f>NA()</f>
        <v>#N/A</v>
      </c>
      <c r="L67" s="181">
        <f>IF(ISNUMBER('将来負担比率（分子）の構造'!L$53), IF('将来負担比率（分子）の構造'!L$53 &lt; 0, 0, '将来負担比率（分子）の構造'!L$53), NA())</f>
        <v>26882</v>
      </c>
      <c r="M67" s="181" t="e">
        <f>NA()</f>
        <v>#N/A</v>
      </c>
      <c r="N67" s="181" t="e">
        <f>NA()</f>
        <v>#N/A</v>
      </c>
      <c r="O67" s="181">
        <f>IF(ISNUMBER('将来負担比率（分子）の構造'!M$53), IF('将来負担比率（分子）の構造'!M$53 &lt; 0, 0, '将来負担比率（分子）の構造'!M$53), NA())</f>
        <v>25240</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1957</v>
      </c>
      <c r="C72" s="185">
        <f>基金残高に係る経年分析!G55</f>
        <v>2296</v>
      </c>
      <c r="D72" s="185">
        <f>基金残高に係る経年分析!H55</f>
        <v>2764</v>
      </c>
    </row>
    <row r="73" spans="1:16" x14ac:dyDescent="0.15">
      <c r="A73" s="184" t="s">
        <v>80</v>
      </c>
      <c r="B73" s="185">
        <f>基金残高に係る経年分析!F56</f>
        <v>1486</v>
      </c>
      <c r="C73" s="185">
        <f>基金残高に係る経年分析!G56</f>
        <v>1665</v>
      </c>
      <c r="D73" s="185">
        <f>基金残高に係る経年分析!H56</f>
        <v>1180</v>
      </c>
    </row>
    <row r="74" spans="1:16" x14ac:dyDescent="0.15">
      <c r="A74" s="184" t="s">
        <v>81</v>
      </c>
      <c r="B74" s="185">
        <f>基金残高に係る経年分析!F57</f>
        <v>3658</v>
      </c>
      <c r="C74" s="185">
        <f>基金残高に係る経年分析!G57</f>
        <v>3974</v>
      </c>
      <c r="D74" s="185">
        <f>基金残高に係る経年分析!H57</f>
        <v>4423</v>
      </c>
    </row>
  </sheetData>
  <sheetProtection algorithmName="SHA-512" hashValue="OlD7MbKw6mp5apJ4oJBZTljH2BPICAcnj5+HNzCwt9jlr78sc4GXqj0W10j3ApcGSxdlmW3sHONxrxLZaZw0Lg==" saltValue="vcy7XvsnRQGEOrot/DQU/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19047579</v>
      </c>
      <c r="S5" s="673"/>
      <c r="T5" s="673"/>
      <c r="U5" s="673"/>
      <c r="V5" s="673"/>
      <c r="W5" s="673"/>
      <c r="X5" s="673"/>
      <c r="Y5" s="674"/>
      <c r="Z5" s="675">
        <v>27.7</v>
      </c>
      <c r="AA5" s="675"/>
      <c r="AB5" s="675"/>
      <c r="AC5" s="675"/>
      <c r="AD5" s="676">
        <v>19047579</v>
      </c>
      <c r="AE5" s="676"/>
      <c r="AF5" s="676"/>
      <c r="AG5" s="676"/>
      <c r="AH5" s="676"/>
      <c r="AI5" s="676"/>
      <c r="AJ5" s="676"/>
      <c r="AK5" s="676"/>
      <c r="AL5" s="677">
        <v>61.4</v>
      </c>
      <c r="AM5" s="678"/>
      <c r="AN5" s="678"/>
      <c r="AO5" s="679"/>
      <c r="AP5" s="669" t="s">
        <v>230</v>
      </c>
      <c r="AQ5" s="670"/>
      <c r="AR5" s="670"/>
      <c r="AS5" s="670"/>
      <c r="AT5" s="670"/>
      <c r="AU5" s="670"/>
      <c r="AV5" s="670"/>
      <c r="AW5" s="670"/>
      <c r="AX5" s="670"/>
      <c r="AY5" s="670"/>
      <c r="AZ5" s="670"/>
      <c r="BA5" s="670"/>
      <c r="BB5" s="670"/>
      <c r="BC5" s="670"/>
      <c r="BD5" s="670"/>
      <c r="BE5" s="670"/>
      <c r="BF5" s="671"/>
      <c r="BG5" s="683">
        <v>18986770</v>
      </c>
      <c r="BH5" s="684"/>
      <c r="BI5" s="684"/>
      <c r="BJ5" s="684"/>
      <c r="BK5" s="684"/>
      <c r="BL5" s="684"/>
      <c r="BM5" s="684"/>
      <c r="BN5" s="685"/>
      <c r="BO5" s="686">
        <v>99.7</v>
      </c>
      <c r="BP5" s="686"/>
      <c r="BQ5" s="686"/>
      <c r="BR5" s="686"/>
      <c r="BS5" s="687">
        <v>890348</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395652</v>
      </c>
      <c r="S6" s="684"/>
      <c r="T6" s="684"/>
      <c r="U6" s="684"/>
      <c r="V6" s="684"/>
      <c r="W6" s="684"/>
      <c r="X6" s="684"/>
      <c r="Y6" s="685"/>
      <c r="Z6" s="686">
        <v>0.6</v>
      </c>
      <c r="AA6" s="686"/>
      <c r="AB6" s="686"/>
      <c r="AC6" s="686"/>
      <c r="AD6" s="687">
        <v>395652</v>
      </c>
      <c r="AE6" s="687"/>
      <c r="AF6" s="687"/>
      <c r="AG6" s="687"/>
      <c r="AH6" s="687"/>
      <c r="AI6" s="687"/>
      <c r="AJ6" s="687"/>
      <c r="AK6" s="687"/>
      <c r="AL6" s="688">
        <v>1.3</v>
      </c>
      <c r="AM6" s="689"/>
      <c r="AN6" s="689"/>
      <c r="AO6" s="690"/>
      <c r="AP6" s="680" t="s">
        <v>235</v>
      </c>
      <c r="AQ6" s="681"/>
      <c r="AR6" s="681"/>
      <c r="AS6" s="681"/>
      <c r="AT6" s="681"/>
      <c r="AU6" s="681"/>
      <c r="AV6" s="681"/>
      <c r="AW6" s="681"/>
      <c r="AX6" s="681"/>
      <c r="AY6" s="681"/>
      <c r="AZ6" s="681"/>
      <c r="BA6" s="681"/>
      <c r="BB6" s="681"/>
      <c r="BC6" s="681"/>
      <c r="BD6" s="681"/>
      <c r="BE6" s="681"/>
      <c r="BF6" s="682"/>
      <c r="BG6" s="683">
        <v>18986770</v>
      </c>
      <c r="BH6" s="684"/>
      <c r="BI6" s="684"/>
      <c r="BJ6" s="684"/>
      <c r="BK6" s="684"/>
      <c r="BL6" s="684"/>
      <c r="BM6" s="684"/>
      <c r="BN6" s="685"/>
      <c r="BO6" s="686">
        <v>99.7</v>
      </c>
      <c r="BP6" s="686"/>
      <c r="BQ6" s="686"/>
      <c r="BR6" s="686"/>
      <c r="BS6" s="687">
        <v>890348</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325253</v>
      </c>
      <c r="CS6" s="684"/>
      <c r="CT6" s="684"/>
      <c r="CU6" s="684"/>
      <c r="CV6" s="684"/>
      <c r="CW6" s="684"/>
      <c r="CX6" s="684"/>
      <c r="CY6" s="685"/>
      <c r="CZ6" s="677">
        <v>0.5</v>
      </c>
      <c r="DA6" s="678"/>
      <c r="DB6" s="678"/>
      <c r="DC6" s="697"/>
      <c r="DD6" s="692" t="s">
        <v>237</v>
      </c>
      <c r="DE6" s="684"/>
      <c r="DF6" s="684"/>
      <c r="DG6" s="684"/>
      <c r="DH6" s="684"/>
      <c r="DI6" s="684"/>
      <c r="DJ6" s="684"/>
      <c r="DK6" s="684"/>
      <c r="DL6" s="684"/>
      <c r="DM6" s="684"/>
      <c r="DN6" s="684"/>
      <c r="DO6" s="684"/>
      <c r="DP6" s="685"/>
      <c r="DQ6" s="692">
        <v>325172</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23958</v>
      </c>
      <c r="S7" s="684"/>
      <c r="T7" s="684"/>
      <c r="U7" s="684"/>
      <c r="V7" s="684"/>
      <c r="W7" s="684"/>
      <c r="X7" s="684"/>
      <c r="Y7" s="685"/>
      <c r="Z7" s="686">
        <v>0</v>
      </c>
      <c r="AA7" s="686"/>
      <c r="AB7" s="686"/>
      <c r="AC7" s="686"/>
      <c r="AD7" s="687">
        <v>23958</v>
      </c>
      <c r="AE7" s="687"/>
      <c r="AF7" s="687"/>
      <c r="AG7" s="687"/>
      <c r="AH7" s="687"/>
      <c r="AI7" s="687"/>
      <c r="AJ7" s="687"/>
      <c r="AK7" s="687"/>
      <c r="AL7" s="688">
        <v>0.1</v>
      </c>
      <c r="AM7" s="689"/>
      <c r="AN7" s="689"/>
      <c r="AO7" s="690"/>
      <c r="AP7" s="680" t="s">
        <v>239</v>
      </c>
      <c r="AQ7" s="681"/>
      <c r="AR7" s="681"/>
      <c r="AS7" s="681"/>
      <c r="AT7" s="681"/>
      <c r="AU7" s="681"/>
      <c r="AV7" s="681"/>
      <c r="AW7" s="681"/>
      <c r="AX7" s="681"/>
      <c r="AY7" s="681"/>
      <c r="AZ7" s="681"/>
      <c r="BA7" s="681"/>
      <c r="BB7" s="681"/>
      <c r="BC7" s="681"/>
      <c r="BD7" s="681"/>
      <c r="BE7" s="681"/>
      <c r="BF7" s="682"/>
      <c r="BG7" s="683">
        <v>9205763</v>
      </c>
      <c r="BH7" s="684"/>
      <c r="BI7" s="684"/>
      <c r="BJ7" s="684"/>
      <c r="BK7" s="684"/>
      <c r="BL7" s="684"/>
      <c r="BM7" s="684"/>
      <c r="BN7" s="685"/>
      <c r="BO7" s="686">
        <v>48.3</v>
      </c>
      <c r="BP7" s="686"/>
      <c r="BQ7" s="686"/>
      <c r="BR7" s="686"/>
      <c r="BS7" s="687">
        <v>339206</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7339587</v>
      </c>
      <c r="CS7" s="684"/>
      <c r="CT7" s="684"/>
      <c r="CU7" s="684"/>
      <c r="CV7" s="684"/>
      <c r="CW7" s="684"/>
      <c r="CX7" s="684"/>
      <c r="CY7" s="685"/>
      <c r="CZ7" s="686">
        <v>10.9</v>
      </c>
      <c r="DA7" s="686"/>
      <c r="DB7" s="686"/>
      <c r="DC7" s="686"/>
      <c r="DD7" s="692">
        <v>215211</v>
      </c>
      <c r="DE7" s="684"/>
      <c r="DF7" s="684"/>
      <c r="DG7" s="684"/>
      <c r="DH7" s="684"/>
      <c r="DI7" s="684"/>
      <c r="DJ7" s="684"/>
      <c r="DK7" s="684"/>
      <c r="DL7" s="684"/>
      <c r="DM7" s="684"/>
      <c r="DN7" s="684"/>
      <c r="DO7" s="684"/>
      <c r="DP7" s="685"/>
      <c r="DQ7" s="692">
        <v>3987587</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84774</v>
      </c>
      <c r="S8" s="684"/>
      <c r="T8" s="684"/>
      <c r="U8" s="684"/>
      <c r="V8" s="684"/>
      <c r="W8" s="684"/>
      <c r="X8" s="684"/>
      <c r="Y8" s="685"/>
      <c r="Z8" s="686">
        <v>0.1</v>
      </c>
      <c r="AA8" s="686"/>
      <c r="AB8" s="686"/>
      <c r="AC8" s="686"/>
      <c r="AD8" s="687">
        <v>84774</v>
      </c>
      <c r="AE8" s="687"/>
      <c r="AF8" s="687"/>
      <c r="AG8" s="687"/>
      <c r="AH8" s="687"/>
      <c r="AI8" s="687"/>
      <c r="AJ8" s="687"/>
      <c r="AK8" s="687"/>
      <c r="AL8" s="688">
        <v>0.3</v>
      </c>
      <c r="AM8" s="689"/>
      <c r="AN8" s="689"/>
      <c r="AO8" s="690"/>
      <c r="AP8" s="680" t="s">
        <v>242</v>
      </c>
      <c r="AQ8" s="681"/>
      <c r="AR8" s="681"/>
      <c r="AS8" s="681"/>
      <c r="AT8" s="681"/>
      <c r="AU8" s="681"/>
      <c r="AV8" s="681"/>
      <c r="AW8" s="681"/>
      <c r="AX8" s="681"/>
      <c r="AY8" s="681"/>
      <c r="AZ8" s="681"/>
      <c r="BA8" s="681"/>
      <c r="BB8" s="681"/>
      <c r="BC8" s="681"/>
      <c r="BD8" s="681"/>
      <c r="BE8" s="681"/>
      <c r="BF8" s="682"/>
      <c r="BG8" s="683">
        <v>264873</v>
      </c>
      <c r="BH8" s="684"/>
      <c r="BI8" s="684"/>
      <c r="BJ8" s="684"/>
      <c r="BK8" s="684"/>
      <c r="BL8" s="684"/>
      <c r="BM8" s="684"/>
      <c r="BN8" s="685"/>
      <c r="BO8" s="686">
        <v>1.4</v>
      </c>
      <c r="BP8" s="686"/>
      <c r="BQ8" s="686"/>
      <c r="BR8" s="686"/>
      <c r="BS8" s="692" t="s">
        <v>237</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25556903</v>
      </c>
      <c r="CS8" s="684"/>
      <c r="CT8" s="684"/>
      <c r="CU8" s="684"/>
      <c r="CV8" s="684"/>
      <c r="CW8" s="684"/>
      <c r="CX8" s="684"/>
      <c r="CY8" s="685"/>
      <c r="CZ8" s="686">
        <v>37.799999999999997</v>
      </c>
      <c r="DA8" s="686"/>
      <c r="DB8" s="686"/>
      <c r="DC8" s="686"/>
      <c r="DD8" s="692">
        <v>310407</v>
      </c>
      <c r="DE8" s="684"/>
      <c r="DF8" s="684"/>
      <c r="DG8" s="684"/>
      <c r="DH8" s="684"/>
      <c r="DI8" s="684"/>
      <c r="DJ8" s="684"/>
      <c r="DK8" s="684"/>
      <c r="DL8" s="684"/>
      <c r="DM8" s="684"/>
      <c r="DN8" s="684"/>
      <c r="DO8" s="684"/>
      <c r="DP8" s="685"/>
      <c r="DQ8" s="692">
        <v>11766723</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59331</v>
      </c>
      <c r="S9" s="684"/>
      <c r="T9" s="684"/>
      <c r="U9" s="684"/>
      <c r="V9" s="684"/>
      <c r="W9" s="684"/>
      <c r="X9" s="684"/>
      <c r="Y9" s="685"/>
      <c r="Z9" s="686">
        <v>0.1</v>
      </c>
      <c r="AA9" s="686"/>
      <c r="AB9" s="686"/>
      <c r="AC9" s="686"/>
      <c r="AD9" s="687">
        <v>59331</v>
      </c>
      <c r="AE9" s="687"/>
      <c r="AF9" s="687"/>
      <c r="AG9" s="687"/>
      <c r="AH9" s="687"/>
      <c r="AI9" s="687"/>
      <c r="AJ9" s="687"/>
      <c r="AK9" s="687"/>
      <c r="AL9" s="688">
        <v>0.2</v>
      </c>
      <c r="AM9" s="689"/>
      <c r="AN9" s="689"/>
      <c r="AO9" s="690"/>
      <c r="AP9" s="680" t="s">
        <v>245</v>
      </c>
      <c r="AQ9" s="681"/>
      <c r="AR9" s="681"/>
      <c r="AS9" s="681"/>
      <c r="AT9" s="681"/>
      <c r="AU9" s="681"/>
      <c r="AV9" s="681"/>
      <c r="AW9" s="681"/>
      <c r="AX9" s="681"/>
      <c r="AY9" s="681"/>
      <c r="AZ9" s="681"/>
      <c r="BA9" s="681"/>
      <c r="BB9" s="681"/>
      <c r="BC9" s="681"/>
      <c r="BD9" s="681"/>
      <c r="BE9" s="681"/>
      <c r="BF9" s="682"/>
      <c r="BG9" s="683">
        <v>7125016</v>
      </c>
      <c r="BH9" s="684"/>
      <c r="BI9" s="684"/>
      <c r="BJ9" s="684"/>
      <c r="BK9" s="684"/>
      <c r="BL9" s="684"/>
      <c r="BM9" s="684"/>
      <c r="BN9" s="685"/>
      <c r="BO9" s="686">
        <v>37.4</v>
      </c>
      <c r="BP9" s="686"/>
      <c r="BQ9" s="686"/>
      <c r="BR9" s="686"/>
      <c r="BS9" s="692" t="s">
        <v>237</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4680596</v>
      </c>
      <c r="CS9" s="684"/>
      <c r="CT9" s="684"/>
      <c r="CU9" s="684"/>
      <c r="CV9" s="684"/>
      <c r="CW9" s="684"/>
      <c r="CX9" s="684"/>
      <c r="CY9" s="685"/>
      <c r="CZ9" s="686">
        <v>6.9</v>
      </c>
      <c r="DA9" s="686"/>
      <c r="DB9" s="686"/>
      <c r="DC9" s="686"/>
      <c r="DD9" s="692">
        <v>692790</v>
      </c>
      <c r="DE9" s="684"/>
      <c r="DF9" s="684"/>
      <c r="DG9" s="684"/>
      <c r="DH9" s="684"/>
      <c r="DI9" s="684"/>
      <c r="DJ9" s="684"/>
      <c r="DK9" s="684"/>
      <c r="DL9" s="684"/>
      <c r="DM9" s="684"/>
      <c r="DN9" s="684"/>
      <c r="DO9" s="684"/>
      <c r="DP9" s="685"/>
      <c r="DQ9" s="692">
        <v>2902626</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237</v>
      </c>
      <c r="AA10" s="686"/>
      <c r="AB10" s="686"/>
      <c r="AC10" s="686"/>
      <c r="AD10" s="687" t="s">
        <v>237</v>
      </c>
      <c r="AE10" s="687"/>
      <c r="AF10" s="687"/>
      <c r="AG10" s="687"/>
      <c r="AH10" s="687"/>
      <c r="AI10" s="687"/>
      <c r="AJ10" s="687"/>
      <c r="AK10" s="687"/>
      <c r="AL10" s="688" t="s">
        <v>237</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574270</v>
      </c>
      <c r="BH10" s="684"/>
      <c r="BI10" s="684"/>
      <c r="BJ10" s="684"/>
      <c r="BK10" s="684"/>
      <c r="BL10" s="684"/>
      <c r="BM10" s="684"/>
      <c r="BN10" s="685"/>
      <c r="BO10" s="686">
        <v>3</v>
      </c>
      <c r="BP10" s="686"/>
      <c r="BQ10" s="686"/>
      <c r="BR10" s="686"/>
      <c r="BS10" s="692">
        <v>94946</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144165</v>
      </c>
      <c r="CS10" s="684"/>
      <c r="CT10" s="684"/>
      <c r="CU10" s="684"/>
      <c r="CV10" s="684"/>
      <c r="CW10" s="684"/>
      <c r="CX10" s="684"/>
      <c r="CY10" s="685"/>
      <c r="CZ10" s="686">
        <v>0.2</v>
      </c>
      <c r="DA10" s="686"/>
      <c r="DB10" s="686"/>
      <c r="DC10" s="686"/>
      <c r="DD10" s="692" t="s">
        <v>237</v>
      </c>
      <c r="DE10" s="684"/>
      <c r="DF10" s="684"/>
      <c r="DG10" s="684"/>
      <c r="DH10" s="684"/>
      <c r="DI10" s="684"/>
      <c r="DJ10" s="684"/>
      <c r="DK10" s="684"/>
      <c r="DL10" s="684"/>
      <c r="DM10" s="684"/>
      <c r="DN10" s="684"/>
      <c r="DO10" s="684"/>
      <c r="DP10" s="685"/>
      <c r="DQ10" s="692">
        <v>42236</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2672480</v>
      </c>
      <c r="S11" s="684"/>
      <c r="T11" s="684"/>
      <c r="U11" s="684"/>
      <c r="V11" s="684"/>
      <c r="W11" s="684"/>
      <c r="X11" s="684"/>
      <c r="Y11" s="685"/>
      <c r="Z11" s="688">
        <v>3.9</v>
      </c>
      <c r="AA11" s="689"/>
      <c r="AB11" s="689"/>
      <c r="AC11" s="701"/>
      <c r="AD11" s="692">
        <v>2672480</v>
      </c>
      <c r="AE11" s="684"/>
      <c r="AF11" s="684"/>
      <c r="AG11" s="684"/>
      <c r="AH11" s="684"/>
      <c r="AI11" s="684"/>
      <c r="AJ11" s="684"/>
      <c r="AK11" s="685"/>
      <c r="AL11" s="688">
        <v>8.6</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1241604</v>
      </c>
      <c r="BH11" s="684"/>
      <c r="BI11" s="684"/>
      <c r="BJ11" s="684"/>
      <c r="BK11" s="684"/>
      <c r="BL11" s="684"/>
      <c r="BM11" s="684"/>
      <c r="BN11" s="685"/>
      <c r="BO11" s="686">
        <v>6.5</v>
      </c>
      <c r="BP11" s="686"/>
      <c r="BQ11" s="686"/>
      <c r="BR11" s="686"/>
      <c r="BS11" s="692">
        <v>244260</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1082630</v>
      </c>
      <c r="CS11" s="684"/>
      <c r="CT11" s="684"/>
      <c r="CU11" s="684"/>
      <c r="CV11" s="684"/>
      <c r="CW11" s="684"/>
      <c r="CX11" s="684"/>
      <c r="CY11" s="685"/>
      <c r="CZ11" s="686">
        <v>1.6</v>
      </c>
      <c r="DA11" s="686"/>
      <c r="DB11" s="686"/>
      <c r="DC11" s="686"/>
      <c r="DD11" s="692">
        <v>158612</v>
      </c>
      <c r="DE11" s="684"/>
      <c r="DF11" s="684"/>
      <c r="DG11" s="684"/>
      <c r="DH11" s="684"/>
      <c r="DI11" s="684"/>
      <c r="DJ11" s="684"/>
      <c r="DK11" s="684"/>
      <c r="DL11" s="684"/>
      <c r="DM11" s="684"/>
      <c r="DN11" s="684"/>
      <c r="DO11" s="684"/>
      <c r="DP11" s="685"/>
      <c r="DQ11" s="692">
        <v>756227</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6267</v>
      </c>
      <c r="S12" s="684"/>
      <c r="T12" s="684"/>
      <c r="U12" s="684"/>
      <c r="V12" s="684"/>
      <c r="W12" s="684"/>
      <c r="X12" s="684"/>
      <c r="Y12" s="685"/>
      <c r="Z12" s="686">
        <v>0</v>
      </c>
      <c r="AA12" s="686"/>
      <c r="AB12" s="686"/>
      <c r="AC12" s="686"/>
      <c r="AD12" s="687">
        <v>6267</v>
      </c>
      <c r="AE12" s="687"/>
      <c r="AF12" s="687"/>
      <c r="AG12" s="687"/>
      <c r="AH12" s="687"/>
      <c r="AI12" s="687"/>
      <c r="AJ12" s="687"/>
      <c r="AK12" s="687"/>
      <c r="AL12" s="688">
        <v>0</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8325325</v>
      </c>
      <c r="BH12" s="684"/>
      <c r="BI12" s="684"/>
      <c r="BJ12" s="684"/>
      <c r="BK12" s="684"/>
      <c r="BL12" s="684"/>
      <c r="BM12" s="684"/>
      <c r="BN12" s="685"/>
      <c r="BO12" s="686">
        <v>43.7</v>
      </c>
      <c r="BP12" s="686"/>
      <c r="BQ12" s="686"/>
      <c r="BR12" s="686"/>
      <c r="BS12" s="692">
        <v>551142</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6984228</v>
      </c>
      <c r="CS12" s="684"/>
      <c r="CT12" s="684"/>
      <c r="CU12" s="684"/>
      <c r="CV12" s="684"/>
      <c r="CW12" s="684"/>
      <c r="CX12" s="684"/>
      <c r="CY12" s="685"/>
      <c r="CZ12" s="686">
        <v>10.3</v>
      </c>
      <c r="DA12" s="686"/>
      <c r="DB12" s="686"/>
      <c r="DC12" s="686"/>
      <c r="DD12" s="692">
        <v>12729</v>
      </c>
      <c r="DE12" s="684"/>
      <c r="DF12" s="684"/>
      <c r="DG12" s="684"/>
      <c r="DH12" s="684"/>
      <c r="DI12" s="684"/>
      <c r="DJ12" s="684"/>
      <c r="DK12" s="684"/>
      <c r="DL12" s="684"/>
      <c r="DM12" s="684"/>
      <c r="DN12" s="684"/>
      <c r="DO12" s="684"/>
      <c r="DP12" s="685"/>
      <c r="DQ12" s="692">
        <v>473635</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237</v>
      </c>
      <c r="S13" s="684"/>
      <c r="T13" s="684"/>
      <c r="U13" s="684"/>
      <c r="V13" s="684"/>
      <c r="W13" s="684"/>
      <c r="X13" s="684"/>
      <c r="Y13" s="685"/>
      <c r="Z13" s="686" t="s">
        <v>237</v>
      </c>
      <c r="AA13" s="686"/>
      <c r="AB13" s="686"/>
      <c r="AC13" s="686"/>
      <c r="AD13" s="687" t="s">
        <v>237</v>
      </c>
      <c r="AE13" s="687"/>
      <c r="AF13" s="687"/>
      <c r="AG13" s="687"/>
      <c r="AH13" s="687"/>
      <c r="AI13" s="687"/>
      <c r="AJ13" s="687"/>
      <c r="AK13" s="687"/>
      <c r="AL13" s="688" t="s">
        <v>237</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8279816</v>
      </c>
      <c r="BH13" s="684"/>
      <c r="BI13" s="684"/>
      <c r="BJ13" s="684"/>
      <c r="BK13" s="684"/>
      <c r="BL13" s="684"/>
      <c r="BM13" s="684"/>
      <c r="BN13" s="685"/>
      <c r="BO13" s="686">
        <v>43.5</v>
      </c>
      <c r="BP13" s="686"/>
      <c r="BQ13" s="686"/>
      <c r="BR13" s="686"/>
      <c r="BS13" s="692">
        <v>551142</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6107086</v>
      </c>
      <c r="CS13" s="684"/>
      <c r="CT13" s="684"/>
      <c r="CU13" s="684"/>
      <c r="CV13" s="684"/>
      <c r="CW13" s="684"/>
      <c r="CX13" s="684"/>
      <c r="CY13" s="685"/>
      <c r="CZ13" s="686">
        <v>9</v>
      </c>
      <c r="DA13" s="686"/>
      <c r="DB13" s="686"/>
      <c r="DC13" s="686"/>
      <c r="DD13" s="692">
        <v>3073252</v>
      </c>
      <c r="DE13" s="684"/>
      <c r="DF13" s="684"/>
      <c r="DG13" s="684"/>
      <c r="DH13" s="684"/>
      <c r="DI13" s="684"/>
      <c r="DJ13" s="684"/>
      <c r="DK13" s="684"/>
      <c r="DL13" s="684"/>
      <c r="DM13" s="684"/>
      <c r="DN13" s="684"/>
      <c r="DO13" s="684"/>
      <c r="DP13" s="685"/>
      <c r="DQ13" s="692">
        <v>3004400</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55496</v>
      </c>
      <c r="S14" s="684"/>
      <c r="T14" s="684"/>
      <c r="U14" s="684"/>
      <c r="V14" s="684"/>
      <c r="W14" s="684"/>
      <c r="X14" s="684"/>
      <c r="Y14" s="685"/>
      <c r="Z14" s="686">
        <v>0.1</v>
      </c>
      <c r="AA14" s="686"/>
      <c r="AB14" s="686"/>
      <c r="AC14" s="686"/>
      <c r="AD14" s="687">
        <v>55496</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454566</v>
      </c>
      <c r="BH14" s="684"/>
      <c r="BI14" s="684"/>
      <c r="BJ14" s="684"/>
      <c r="BK14" s="684"/>
      <c r="BL14" s="684"/>
      <c r="BM14" s="684"/>
      <c r="BN14" s="685"/>
      <c r="BO14" s="686">
        <v>2.4</v>
      </c>
      <c r="BP14" s="686"/>
      <c r="BQ14" s="686"/>
      <c r="BR14" s="686"/>
      <c r="BS14" s="692" t="s">
        <v>237</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2451383</v>
      </c>
      <c r="CS14" s="684"/>
      <c r="CT14" s="684"/>
      <c r="CU14" s="684"/>
      <c r="CV14" s="684"/>
      <c r="CW14" s="684"/>
      <c r="CX14" s="684"/>
      <c r="CY14" s="685"/>
      <c r="CZ14" s="686">
        <v>3.6</v>
      </c>
      <c r="DA14" s="686"/>
      <c r="DB14" s="686"/>
      <c r="DC14" s="686"/>
      <c r="DD14" s="692">
        <v>486039</v>
      </c>
      <c r="DE14" s="684"/>
      <c r="DF14" s="684"/>
      <c r="DG14" s="684"/>
      <c r="DH14" s="684"/>
      <c r="DI14" s="684"/>
      <c r="DJ14" s="684"/>
      <c r="DK14" s="684"/>
      <c r="DL14" s="684"/>
      <c r="DM14" s="684"/>
      <c r="DN14" s="684"/>
      <c r="DO14" s="684"/>
      <c r="DP14" s="685"/>
      <c r="DQ14" s="692">
        <v>1952399</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237</v>
      </c>
      <c r="AA15" s="686"/>
      <c r="AB15" s="686"/>
      <c r="AC15" s="686"/>
      <c r="AD15" s="687" t="s">
        <v>237</v>
      </c>
      <c r="AE15" s="687"/>
      <c r="AF15" s="687"/>
      <c r="AG15" s="687"/>
      <c r="AH15" s="687"/>
      <c r="AI15" s="687"/>
      <c r="AJ15" s="687"/>
      <c r="AK15" s="687"/>
      <c r="AL15" s="688" t="s">
        <v>237</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1001116</v>
      </c>
      <c r="BH15" s="684"/>
      <c r="BI15" s="684"/>
      <c r="BJ15" s="684"/>
      <c r="BK15" s="684"/>
      <c r="BL15" s="684"/>
      <c r="BM15" s="684"/>
      <c r="BN15" s="685"/>
      <c r="BO15" s="686">
        <v>5.3</v>
      </c>
      <c r="BP15" s="686"/>
      <c r="BQ15" s="686"/>
      <c r="BR15" s="686"/>
      <c r="BS15" s="692" t="s">
        <v>237</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6770507</v>
      </c>
      <c r="CS15" s="684"/>
      <c r="CT15" s="684"/>
      <c r="CU15" s="684"/>
      <c r="CV15" s="684"/>
      <c r="CW15" s="684"/>
      <c r="CX15" s="684"/>
      <c r="CY15" s="685"/>
      <c r="CZ15" s="686">
        <v>10</v>
      </c>
      <c r="DA15" s="686"/>
      <c r="DB15" s="686"/>
      <c r="DC15" s="686"/>
      <c r="DD15" s="692">
        <v>2973347</v>
      </c>
      <c r="DE15" s="684"/>
      <c r="DF15" s="684"/>
      <c r="DG15" s="684"/>
      <c r="DH15" s="684"/>
      <c r="DI15" s="684"/>
      <c r="DJ15" s="684"/>
      <c r="DK15" s="684"/>
      <c r="DL15" s="684"/>
      <c r="DM15" s="684"/>
      <c r="DN15" s="684"/>
      <c r="DO15" s="684"/>
      <c r="DP15" s="685"/>
      <c r="DQ15" s="692">
        <v>3559931</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12527</v>
      </c>
      <c r="S16" s="684"/>
      <c r="T16" s="684"/>
      <c r="U16" s="684"/>
      <c r="V16" s="684"/>
      <c r="W16" s="684"/>
      <c r="X16" s="684"/>
      <c r="Y16" s="685"/>
      <c r="Z16" s="686">
        <v>0</v>
      </c>
      <c r="AA16" s="686"/>
      <c r="AB16" s="686"/>
      <c r="AC16" s="686"/>
      <c r="AD16" s="687">
        <v>12527</v>
      </c>
      <c r="AE16" s="687"/>
      <c r="AF16" s="687"/>
      <c r="AG16" s="687"/>
      <c r="AH16" s="687"/>
      <c r="AI16" s="687"/>
      <c r="AJ16" s="687"/>
      <c r="AK16" s="687"/>
      <c r="AL16" s="688">
        <v>0</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237</v>
      </c>
      <c r="BH16" s="684"/>
      <c r="BI16" s="684"/>
      <c r="BJ16" s="684"/>
      <c r="BK16" s="684"/>
      <c r="BL16" s="684"/>
      <c r="BM16" s="684"/>
      <c r="BN16" s="685"/>
      <c r="BO16" s="686" t="s">
        <v>237</v>
      </c>
      <c r="BP16" s="686"/>
      <c r="BQ16" s="686"/>
      <c r="BR16" s="686"/>
      <c r="BS16" s="692" t="s">
        <v>237</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17508</v>
      </c>
      <c r="CS16" s="684"/>
      <c r="CT16" s="684"/>
      <c r="CU16" s="684"/>
      <c r="CV16" s="684"/>
      <c r="CW16" s="684"/>
      <c r="CX16" s="684"/>
      <c r="CY16" s="685"/>
      <c r="CZ16" s="686">
        <v>0</v>
      </c>
      <c r="DA16" s="686"/>
      <c r="DB16" s="686"/>
      <c r="DC16" s="686"/>
      <c r="DD16" s="692" t="s">
        <v>237</v>
      </c>
      <c r="DE16" s="684"/>
      <c r="DF16" s="684"/>
      <c r="DG16" s="684"/>
      <c r="DH16" s="684"/>
      <c r="DI16" s="684"/>
      <c r="DJ16" s="684"/>
      <c r="DK16" s="684"/>
      <c r="DL16" s="684"/>
      <c r="DM16" s="684"/>
      <c r="DN16" s="684"/>
      <c r="DO16" s="684"/>
      <c r="DP16" s="685"/>
      <c r="DQ16" s="692" t="s">
        <v>237</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347501</v>
      </c>
      <c r="S17" s="684"/>
      <c r="T17" s="684"/>
      <c r="U17" s="684"/>
      <c r="V17" s="684"/>
      <c r="W17" s="684"/>
      <c r="X17" s="684"/>
      <c r="Y17" s="685"/>
      <c r="Z17" s="686">
        <v>0.5</v>
      </c>
      <c r="AA17" s="686"/>
      <c r="AB17" s="686"/>
      <c r="AC17" s="686"/>
      <c r="AD17" s="687">
        <v>347501</v>
      </c>
      <c r="AE17" s="687"/>
      <c r="AF17" s="687"/>
      <c r="AG17" s="687"/>
      <c r="AH17" s="687"/>
      <c r="AI17" s="687"/>
      <c r="AJ17" s="687"/>
      <c r="AK17" s="687"/>
      <c r="AL17" s="688">
        <v>1.1000000000000001</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237</v>
      </c>
      <c r="BP17" s="686"/>
      <c r="BQ17" s="686"/>
      <c r="BR17" s="686"/>
      <c r="BS17" s="692" t="s">
        <v>237</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6157112</v>
      </c>
      <c r="CS17" s="684"/>
      <c r="CT17" s="684"/>
      <c r="CU17" s="684"/>
      <c r="CV17" s="684"/>
      <c r="CW17" s="684"/>
      <c r="CX17" s="684"/>
      <c r="CY17" s="685"/>
      <c r="CZ17" s="686">
        <v>9.1</v>
      </c>
      <c r="DA17" s="686"/>
      <c r="DB17" s="686"/>
      <c r="DC17" s="686"/>
      <c r="DD17" s="692" t="s">
        <v>237</v>
      </c>
      <c r="DE17" s="684"/>
      <c r="DF17" s="684"/>
      <c r="DG17" s="684"/>
      <c r="DH17" s="684"/>
      <c r="DI17" s="684"/>
      <c r="DJ17" s="684"/>
      <c r="DK17" s="684"/>
      <c r="DL17" s="684"/>
      <c r="DM17" s="684"/>
      <c r="DN17" s="684"/>
      <c r="DO17" s="684"/>
      <c r="DP17" s="685"/>
      <c r="DQ17" s="692">
        <v>5823864</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112512</v>
      </c>
      <c r="S18" s="684"/>
      <c r="T18" s="684"/>
      <c r="U18" s="684"/>
      <c r="V18" s="684"/>
      <c r="W18" s="684"/>
      <c r="X18" s="684"/>
      <c r="Y18" s="685"/>
      <c r="Z18" s="686">
        <v>0.2</v>
      </c>
      <c r="AA18" s="686"/>
      <c r="AB18" s="686"/>
      <c r="AC18" s="686"/>
      <c r="AD18" s="687">
        <v>112512</v>
      </c>
      <c r="AE18" s="687"/>
      <c r="AF18" s="687"/>
      <c r="AG18" s="687"/>
      <c r="AH18" s="687"/>
      <c r="AI18" s="687"/>
      <c r="AJ18" s="687"/>
      <c r="AK18" s="687"/>
      <c r="AL18" s="688">
        <v>0.4</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237</v>
      </c>
      <c r="BH18" s="684"/>
      <c r="BI18" s="684"/>
      <c r="BJ18" s="684"/>
      <c r="BK18" s="684"/>
      <c r="BL18" s="684"/>
      <c r="BM18" s="684"/>
      <c r="BN18" s="685"/>
      <c r="BO18" s="686" t="s">
        <v>237</v>
      </c>
      <c r="BP18" s="686"/>
      <c r="BQ18" s="686"/>
      <c r="BR18" s="686"/>
      <c r="BS18" s="692" t="s">
        <v>237</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237</v>
      </c>
      <c r="DA18" s="686"/>
      <c r="DB18" s="686"/>
      <c r="DC18" s="686"/>
      <c r="DD18" s="692" t="s">
        <v>237</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7262</v>
      </c>
      <c r="S19" s="684"/>
      <c r="T19" s="684"/>
      <c r="U19" s="684"/>
      <c r="V19" s="684"/>
      <c r="W19" s="684"/>
      <c r="X19" s="684"/>
      <c r="Y19" s="685"/>
      <c r="Z19" s="686">
        <v>0</v>
      </c>
      <c r="AA19" s="686"/>
      <c r="AB19" s="686"/>
      <c r="AC19" s="686"/>
      <c r="AD19" s="687">
        <v>7262</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60809</v>
      </c>
      <c r="BH19" s="684"/>
      <c r="BI19" s="684"/>
      <c r="BJ19" s="684"/>
      <c r="BK19" s="684"/>
      <c r="BL19" s="684"/>
      <c r="BM19" s="684"/>
      <c r="BN19" s="685"/>
      <c r="BO19" s="686">
        <v>0.3</v>
      </c>
      <c r="BP19" s="686"/>
      <c r="BQ19" s="686"/>
      <c r="BR19" s="686"/>
      <c r="BS19" s="692" t="s">
        <v>237</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237</v>
      </c>
      <c r="CS19" s="684"/>
      <c r="CT19" s="684"/>
      <c r="CU19" s="684"/>
      <c r="CV19" s="684"/>
      <c r="CW19" s="684"/>
      <c r="CX19" s="684"/>
      <c r="CY19" s="685"/>
      <c r="CZ19" s="686" t="s">
        <v>237</v>
      </c>
      <c r="DA19" s="686"/>
      <c r="DB19" s="686"/>
      <c r="DC19" s="686"/>
      <c r="DD19" s="692" t="s">
        <v>237</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3573</v>
      </c>
      <c r="S20" s="684"/>
      <c r="T20" s="684"/>
      <c r="U20" s="684"/>
      <c r="V20" s="684"/>
      <c r="W20" s="684"/>
      <c r="X20" s="684"/>
      <c r="Y20" s="685"/>
      <c r="Z20" s="686">
        <v>0</v>
      </c>
      <c r="AA20" s="686"/>
      <c r="AB20" s="686"/>
      <c r="AC20" s="686"/>
      <c r="AD20" s="687">
        <v>3573</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60809</v>
      </c>
      <c r="BH20" s="684"/>
      <c r="BI20" s="684"/>
      <c r="BJ20" s="684"/>
      <c r="BK20" s="684"/>
      <c r="BL20" s="684"/>
      <c r="BM20" s="684"/>
      <c r="BN20" s="685"/>
      <c r="BO20" s="686">
        <v>0.3</v>
      </c>
      <c r="BP20" s="686"/>
      <c r="BQ20" s="686"/>
      <c r="BR20" s="686"/>
      <c r="BS20" s="692" t="s">
        <v>237</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67616958</v>
      </c>
      <c r="CS20" s="684"/>
      <c r="CT20" s="684"/>
      <c r="CU20" s="684"/>
      <c r="CV20" s="684"/>
      <c r="CW20" s="684"/>
      <c r="CX20" s="684"/>
      <c r="CY20" s="685"/>
      <c r="CZ20" s="686">
        <v>100</v>
      </c>
      <c r="DA20" s="686"/>
      <c r="DB20" s="686"/>
      <c r="DC20" s="686"/>
      <c r="DD20" s="692">
        <v>7922387</v>
      </c>
      <c r="DE20" s="684"/>
      <c r="DF20" s="684"/>
      <c r="DG20" s="684"/>
      <c r="DH20" s="684"/>
      <c r="DI20" s="684"/>
      <c r="DJ20" s="684"/>
      <c r="DK20" s="684"/>
      <c r="DL20" s="684"/>
      <c r="DM20" s="684"/>
      <c r="DN20" s="684"/>
      <c r="DO20" s="684"/>
      <c r="DP20" s="685"/>
      <c r="DQ20" s="692">
        <v>34594800</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224154</v>
      </c>
      <c r="S21" s="684"/>
      <c r="T21" s="684"/>
      <c r="U21" s="684"/>
      <c r="V21" s="684"/>
      <c r="W21" s="684"/>
      <c r="X21" s="684"/>
      <c r="Y21" s="685"/>
      <c r="Z21" s="686">
        <v>0.3</v>
      </c>
      <c r="AA21" s="686"/>
      <c r="AB21" s="686"/>
      <c r="AC21" s="686"/>
      <c r="AD21" s="687">
        <v>224154</v>
      </c>
      <c r="AE21" s="687"/>
      <c r="AF21" s="687"/>
      <c r="AG21" s="687"/>
      <c r="AH21" s="687"/>
      <c r="AI21" s="687"/>
      <c r="AJ21" s="687"/>
      <c r="AK21" s="687"/>
      <c r="AL21" s="688">
        <v>0.7</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60809</v>
      </c>
      <c r="BH21" s="684"/>
      <c r="BI21" s="684"/>
      <c r="BJ21" s="684"/>
      <c r="BK21" s="684"/>
      <c r="BL21" s="684"/>
      <c r="BM21" s="684"/>
      <c r="BN21" s="685"/>
      <c r="BO21" s="686">
        <v>0.3</v>
      </c>
      <c r="BP21" s="686"/>
      <c r="BQ21" s="686"/>
      <c r="BR21" s="686"/>
      <c r="BS21" s="692" t="s">
        <v>237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9233738</v>
      </c>
      <c r="S22" s="684"/>
      <c r="T22" s="684"/>
      <c r="U22" s="684"/>
      <c r="V22" s="684"/>
      <c r="W22" s="684"/>
      <c r="X22" s="684"/>
      <c r="Y22" s="685"/>
      <c r="Z22" s="686">
        <v>13.4</v>
      </c>
      <c r="AA22" s="686"/>
      <c r="AB22" s="686"/>
      <c r="AC22" s="686"/>
      <c r="AD22" s="687">
        <v>8183431</v>
      </c>
      <c r="AE22" s="687"/>
      <c r="AF22" s="687"/>
      <c r="AG22" s="687"/>
      <c r="AH22" s="687"/>
      <c r="AI22" s="687"/>
      <c r="AJ22" s="687"/>
      <c r="AK22" s="687"/>
      <c r="AL22" s="688">
        <v>26.4</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237</v>
      </c>
      <c r="BH22" s="684"/>
      <c r="BI22" s="684"/>
      <c r="BJ22" s="684"/>
      <c r="BK22" s="684"/>
      <c r="BL22" s="684"/>
      <c r="BM22" s="684"/>
      <c r="BN22" s="685"/>
      <c r="BO22" s="686" t="s">
        <v>237</v>
      </c>
      <c r="BP22" s="686"/>
      <c r="BQ22" s="686"/>
      <c r="BR22" s="686"/>
      <c r="BS22" s="692" t="s">
        <v>237</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8183431</v>
      </c>
      <c r="S23" s="684"/>
      <c r="T23" s="684"/>
      <c r="U23" s="684"/>
      <c r="V23" s="684"/>
      <c r="W23" s="684"/>
      <c r="X23" s="684"/>
      <c r="Y23" s="685"/>
      <c r="Z23" s="686">
        <v>11.9</v>
      </c>
      <c r="AA23" s="686"/>
      <c r="AB23" s="686"/>
      <c r="AC23" s="686"/>
      <c r="AD23" s="687">
        <v>8183431</v>
      </c>
      <c r="AE23" s="687"/>
      <c r="AF23" s="687"/>
      <c r="AG23" s="687"/>
      <c r="AH23" s="687"/>
      <c r="AI23" s="687"/>
      <c r="AJ23" s="687"/>
      <c r="AK23" s="687"/>
      <c r="AL23" s="688">
        <v>26.4</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237</v>
      </c>
      <c r="BH23" s="684"/>
      <c r="BI23" s="684"/>
      <c r="BJ23" s="684"/>
      <c r="BK23" s="684"/>
      <c r="BL23" s="684"/>
      <c r="BM23" s="684"/>
      <c r="BN23" s="685"/>
      <c r="BO23" s="686" t="s">
        <v>237</v>
      </c>
      <c r="BP23" s="686"/>
      <c r="BQ23" s="686"/>
      <c r="BR23" s="686"/>
      <c r="BS23" s="692" t="s">
        <v>237</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6" t="s">
        <v>290</v>
      </c>
      <c r="DM23" s="717"/>
      <c r="DN23" s="717"/>
      <c r="DO23" s="717"/>
      <c r="DP23" s="717"/>
      <c r="DQ23" s="717"/>
      <c r="DR23" s="717"/>
      <c r="DS23" s="717"/>
      <c r="DT23" s="717"/>
      <c r="DU23" s="717"/>
      <c r="DV23" s="718"/>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1050277</v>
      </c>
      <c r="S24" s="684"/>
      <c r="T24" s="684"/>
      <c r="U24" s="684"/>
      <c r="V24" s="684"/>
      <c r="W24" s="684"/>
      <c r="X24" s="684"/>
      <c r="Y24" s="685"/>
      <c r="Z24" s="686">
        <v>1.5</v>
      </c>
      <c r="AA24" s="686"/>
      <c r="AB24" s="686"/>
      <c r="AC24" s="686"/>
      <c r="AD24" s="687" t="s">
        <v>237</v>
      </c>
      <c r="AE24" s="687"/>
      <c r="AF24" s="687"/>
      <c r="AG24" s="687"/>
      <c r="AH24" s="687"/>
      <c r="AI24" s="687"/>
      <c r="AJ24" s="687"/>
      <c r="AK24" s="687"/>
      <c r="AL24" s="688" t="s">
        <v>237</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237</v>
      </c>
      <c r="BH24" s="684"/>
      <c r="BI24" s="684"/>
      <c r="BJ24" s="684"/>
      <c r="BK24" s="684"/>
      <c r="BL24" s="684"/>
      <c r="BM24" s="684"/>
      <c r="BN24" s="685"/>
      <c r="BO24" s="686" t="s">
        <v>237</v>
      </c>
      <c r="BP24" s="686"/>
      <c r="BQ24" s="686"/>
      <c r="BR24" s="686"/>
      <c r="BS24" s="692" t="s">
        <v>237</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30264216</v>
      </c>
      <c r="CS24" s="673"/>
      <c r="CT24" s="673"/>
      <c r="CU24" s="673"/>
      <c r="CV24" s="673"/>
      <c r="CW24" s="673"/>
      <c r="CX24" s="673"/>
      <c r="CY24" s="674"/>
      <c r="CZ24" s="677">
        <v>44.8</v>
      </c>
      <c r="DA24" s="678"/>
      <c r="DB24" s="678"/>
      <c r="DC24" s="697"/>
      <c r="DD24" s="719">
        <v>17006716</v>
      </c>
      <c r="DE24" s="673"/>
      <c r="DF24" s="673"/>
      <c r="DG24" s="673"/>
      <c r="DH24" s="673"/>
      <c r="DI24" s="673"/>
      <c r="DJ24" s="673"/>
      <c r="DK24" s="674"/>
      <c r="DL24" s="719">
        <v>16329124</v>
      </c>
      <c r="DM24" s="673"/>
      <c r="DN24" s="673"/>
      <c r="DO24" s="673"/>
      <c r="DP24" s="673"/>
      <c r="DQ24" s="673"/>
      <c r="DR24" s="673"/>
      <c r="DS24" s="673"/>
      <c r="DT24" s="673"/>
      <c r="DU24" s="673"/>
      <c r="DV24" s="674"/>
      <c r="DW24" s="677">
        <v>49.9</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v>30</v>
      </c>
      <c r="S25" s="684"/>
      <c r="T25" s="684"/>
      <c r="U25" s="684"/>
      <c r="V25" s="684"/>
      <c r="W25" s="684"/>
      <c r="X25" s="684"/>
      <c r="Y25" s="685"/>
      <c r="Z25" s="686">
        <v>0</v>
      </c>
      <c r="AA25" s="686"/>
      <c r="AB25" s="686"/>
      <c r="AC25" s="686"/>
      <c r="AD25" s="687" t="s">
        <v>237</v>
      </c>
      <c r="AE25" s="687"/>
      <c r="AF25" s="687"/>
      <c r="AG25" s="687"/>
      <c r="AH25" s="687"/>
      <c r="AI25" s="687"/>
      <c r="AJ25" s="687"/>
      <c r="AK25" s="687"/>
      <c r="AL25" s="688" t="s">
        <v>237</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237</v>
      </c>
      <c r="BP25" s="686"/>
      <c r="BQ25" s="686"/>
      <c r="BR25" s="686"/>
      <c r="BS25" s="692" t="s">
        <v>237</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7048952</v>
      </c>
      <c r="CS25" s="708"/>
      <c r="CT25" s="708"/>
      <c r="CU25" s="708"/>
      <c r="CV25" s="708"/>
      <c r="CW25" s="708"/>
      <c r="CX25" s="708"/>
      <c r="CY25" s="709"/>
      <c r="CZ25" s="688">
        <v>10.4</v>
      </c>
      <c r="DA25" s="720"/>
      <c r="DB25" s="720"/>
      <c r="DC25" s="722"/>
      <c r="DD25" s="692">
        <v>6225033</v>
      </c>
      <c r="DE25" s="708"/>
      <c r="DF25" s="708"/>
      <c r="DG25" s="708"/>
      <c r="DH25" s="708"/>
      <c r="DI25" s="708"/>
      <c r="DJ25" s="708"/>
      <c r="DK25" s="709"/>
      <c r="DL25" s="692">
        <v>6106353</v>
      </c>
      <c r="DM25" s="708"/>
      <c r="DN25" s="708"/>
      <c r="DO25" s="708"/>
      <c r="DP25" s="708"/>
      <c r="DQ25" s="708"/>
      <c r="DR25" s="708"/>
      <c r="DS25" s="708"/>
      <c r="DT25" s="708"/>
      <c r="DU25" s="708"/>
      <c r="DV25" s="709"/>
      <c r="DW25" s="688">
        <v>18.7</v>
      </c>
      <c r="DX25" s="720"/>
      <c r="DY25" s="720"/>
      <c r="DZ25" s="720"/>
      <c r="EA25" s="720"/>
      <c r="EB25" s="720"/>
      <c r="EC25" s="721"/>
    </row>
    <row r="26" spans="2:133" ht="11.25" customHeight="1" x14ac:dyDescent="0.15">
      <c r="B26" s="680" t="s">
        <v>298</v>
      </c>
      <c r="C26" s="681"/>
      <c r="D26" s="681"/>
      <c r="E26" s="681"/>
      <c r="F26" s="681"/>
      <c r="G26" s="681"/>
      <c r="H26" s="681"/>
      <c r="I26" s="681"/>
      <c r="J26" s="681"/>
      <c r="K26" s="681"/>
      <c r="L26" s="681"/>
      <c r="M26" s="681"/>
      <c r="N26" s="681"/>
      <c r="O26" s="681"/>
      <c r="P26" s="681"/>
      <c r="Q26" s="682"/>
      <c r="R26" s="683">
        <v>31939303</v>
      </c>
      <c r="S26" s="684"/>
      <c r="T26" s="684"/>
      <c r="U26" s="684"/>
      <c r="V26" s="684"/>
      <c r="W26" s="684"/>
      <c r="X26" s="684"/>
      <c r="Y26" s="685"/>
      <c r="Z26" s="686">
        <v>46.4</v>
      </c>
      <c r="AA26" s="686"/>
      <c r="AB26" s="686"/>
      <c r="AC26" s="686"/>
      <c r="AD26" s="687">
        <v>30888996</v>
      </c>
      <c r="AE26" s="687"/>
      <c r="AF26" s="687"/>
      <c r="AG26" s="687"/>
      <c r="AH26" s="687"/>
      <c r="AI26" s="687"/>
      <c r="AJ26" s="687"/>
      <c r="AK26" s="687"/>
      <c r="AL26" s="688">
        <v>99.6</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237</v>
      </c>
      <c r="BH26" s="684"/>
      <c r="BI26" s="684"/>
      <c r="BJ26" s="684"/>
      <c r="BK26" s="684"/>
      <c r="BL26" s="684"/>
      <c r="BM26" s="684"/>
      <c r="BN26" s="685"/>
      <c r="BO26" s="686" t="s">
        <v>237</v>
      </c>
      <c r="BP26" s="686"/>
      <c r="BQ26" s="686"/>
      <c r="BR26" s="686"/>
      <c r="BS26" s="692" t="s">
        <v>237</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4536203</v>
      </c>
      <c r="CS26" s="684"/>
      <c r="CT26" s="684"/>
      <c r="CU26" s="684"/>
      <c r="CV26" s="684"/>
      <c r="CW26" s="684"/>
      <c r="CX26" s="684"/>
      <c r="CY26" s="685"/>
      <c r="CZ26" s="688">
        <v>6.7</v>
      </c>
      <c r="DA26" s="720"/>
      <c r="DB26" s="720"/>
      <c r="DC26" s="722"/>
      <c r="DD26" s="692">
        <v>3896585</v>
      </c>
      <c r="DE26" s="684"/>
      <c r="DF26" s="684"/>
      <c r="DG26" s="684"/>
      <c r="DH26" s="684"/>
      <c r="DI26" s="684"/>
      <c r="DJ26" s="684"/>
      <c r="DK26" s="685"/>
      <c r="DL26" s="692" t="s">
        <v>237</v>
      </c>
      <c r="DM26" s="684"/>
      <c r="DN26" s="684"/>
      <c r="DO26" s="684"/>
      <c r="DP26" s="684"/>
      <c r="DQ26" s="684"/>
      <c r="DR26" s="684"/>
      <c r="DS26" s="684"/>
      <c r="DT26" s="684"/>
      <c r="DU26" s="684"/>
      <c r="DV26" s="685"/>
      <c r="DW26" s="688" t="s">
        <v>237</v>
      </c>
      <c r="DX26" s="720"/>
      <c r="DY26" s="720"/>
      <c r="DZ26" s="720"/>
      <c r="EA26" s="720"/>
      <c r="EB26" s="720"/>
      <c r="EC26" s="721"/>
    </row>
    <row r="27" spans="2:133" ht="11.25" customHeight="1" x14ac:dyDescent="0.15">
      <c r="B27" s="680" t="s">
        <v>301</v>
      </c>
      <c r="C27" s="681"/>
      <c r="D27" s="681"/>
      <c r="E27" s="681"/>
      <c r="F27" s="681"/>
      <c r="G27" s="681"/>
      <c r="H27" s="681"/>
      <c r="I27" s="681"/>
      <c r="J27" s="681"/>
      <c r="K27" s="681"/>
      <c r="L27" s="681"/>
      <c r="M27" s="681"/>
      <c r="N27" s="681"/>
      <c r="O27" s="681"/>
      <c r="P27" s="681"/>
      <c r="Q27" s="682"/>
      <c r="R27" s="683">
        <v>18342</v>
      </c>
      <c r="S27" s="684"/>
      <c r="T27" s="684"/>
      <c r="U27" s="684"/>
      <c r="V27" s="684"/>
      <c r="W27" s="684"/>
      <c r="X27" s="684"/>
      <c r="Y27" s="685"/>
      <c r="Z27" s="686">
        <v>0</v>
      </c>
      <c r="AA27" s="686"/>
      <c r="AB27" s="686"/>
      <c r="AC27" s="686"/>
      <c r="AD27" s="687">
        <v>18342</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19047579</v>
      </c>
      <c r="BH27" s="684"/>
      <c r="BI27" s="684"/>
      <c r="BJ27" s="684"/>
      <c r="BK27" s="684"/>
      <c r="BL27" s="684"/>
      <c r="BM27" s="684"/>
      <c r="BN27" s="685"/>
      <c r="BO27" s="686">
        <v>100</v>
      </c>
      <c r="BP27" s="686"/>
      <c r="BQ27" s="686"/>
      <c r="BR27" s="686"/>
      <c r="BS27" s="692">
        <v>890348</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17058152</v>
      </c>
      <c r="CS27" s="708"/>
      <c r="CT27" s="708"/>
      <c r="CU27" s="708"/>
      <c r="CV27" s="708"/>
      <c r="CW27" s="708"/>
      <c r="CX27" s="708"/>
      <c r="CY27" s="709"/>
      <c r="CZ27" s="688">
        <v>25.2</v>
      </c>
      <c r="DA27" s="720"/>
      <c r="DB27" s="720"/>
      <c r="DC27" s="722"/>
      <c r="DD27" s="692">
        <v>4957819</v>
      </c>
      <c r="DE27" s="708"/>
      <c r="DF27" s="708"/>
      <c r="DG27" s="708"/>
      <c r="DH27" s="708"/>
      <c r="DI27" s="708"/>
      <c r="DJ27" s="708"/>
      <c r="DK27" s="709"/>
      <c r="DL27" s="692">
        <v>4896487</v>
      </c>
      <c r="DM27" s="708"/>
      <c r="DN27" s="708"/>
      <c r="DO27" s="708"/>
      <c r="DP27" s="708"/>
      <c r="DQ27" s="708"/>
      <c r="DR27" s="708"/>
      <c r="DS27" s="708"/>
      <c r="DT27" s="708"/>
      <c r="DU27" s="708"/>
      <c r="DV27" s="709"/>
      <c r="DW27" s="688">
        <v>15</v>
      </c>
      <c r="DX27" s="720"/>
      <c r="DY27" s="720"/>
      <c r="DZ27" s="720"/>
      <c r="EA27" s="720"/>
      <c r="EB27" s="720"/>
      <c r="EC27" s="721"/>
    </row>
    <row r="28" spans="2:133" ht="11.25" customHeight="1" x14ac:dyDescent="0.15">
      <c r="B28" s="680" t="s">
        <v>304</v>
      </c>
      <c r="C28" s="681"/>
      <c r="D28" s="681"/>
      <c r="E28" s="681"/>
      <c r="F28" s="681"/>
      <c r="G28" s="681"/>
      <c r="H28" s="681"/>
      <c r="I28" s="681"/>
      <c r="J28" s="681"/>
      <c r="K28" s="681"/>
      <c r="L28" s="681"/>
      <c r="M28" s="681"/>
      <c r="N28" s="681"/>
      <c r="O28" s="681"/>
      <c r="P28" s="681"/>
      <c r="Q28" s="682"/>
      <c r="R28" s="683">
        <v>704029</v>
      </c>
      <c r="S28" s="684"/>
      <c r="T28" s="684"/>
      <c r="U28" s="684"/>
      <c r="V28" s="684"/>
      <c r="W28" s="684"/>
      <c r="X28" s="684"/>
      <c r="Y28" s="685"/>
      <c r="Z28" s="686">
        <v>1</v>
      </c>
      <c r="AA28" s="686"/>
      <c r="AB28" s="686"/>
      <c r="AC28" s="686"/>
      <c r="AD28" s="687" t="s">
        <v>237</v>
      </c>
      <c r="AE28" s="687"/>
      <c r="AF28" s="687"/>
      <c r="AG28" s="687"/>
      <c r="AH28" s="687"/>
      <c r="AI28" s="687"/>
      <c r="AJ28" s="687"/>
      <c r="AK28" s="687"/>
      <c r="AL28" s="688" t="s">
        <v>237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6157112</v>
      </c>
      <c r="CS28" s="684"/>
      <c r="CT28" s="684"/>
      <c r="CU28" s="684"/>
      <c r="CV28" s="684"/>
      <c r="CW28" s="684"/>
      <c r="CX28" s="684"/>
      <c r="CY28" s="685"/>
      <c r="CZ28" s="688">
        <v>9.1</v>
      </c>
      <c r="DA28" s="720"/>
      <c r="DB28" s="720"/>
      <c r="DC28" s="722"/>
      <c r="DD28" s="692">
        <v>5823864</v>
      </c>
      <c r="DE28" s="684"/>
      <c r="DF28" s="684"/>
      <c r="DG28" s="684"/>
      <c r="DH28" s="684"/>
      <c r="DI28" s="684"/>
      <c r="DJ28" s="684"/>
      <c r="DK28" s="685"/>
      <c r="DL28" s="692">
        <v>5326284</v>
      </c>
      <c r="DM28" s="684"/>
      <c r="DN28" s="684"/>
      <c r="DO28" s="684"/>
      <c r="DP28" s="684"/>
      <c r="DQ28" s="684"/>
      <c r="DR28" s="684"/>
      <c r="DS28" s="684"/>
      <c r="DT28" s="684"/>
      <c r="DU28" s="684"/>
      <c r="DV28" s="685"/>
      <c r="DW28" s="688">
        <v>16.3</v>
      </c>
      <c r="DX28" s="720"/>
      <c r="DY28" s="720"/>
      <c r="DZ28" s="720"/>
      <c r="EA28" s="720"/>
      <c r="EB28" s="720"/>
      <c r="EC28" s="721"/>
    </row>
    <row r="29" spans="2:133" ht="11.25" customHeight="1" x14ac:dyDescent="0.15">
      <c r="B29" s="680" t="s">
        <v>306</v>
      </c>
      <c r="C29" s="681"/>
      <c r="D29" s="681"/>
      <c r="E29" s="681"/>
      <c r="F29" s="681"/>
      <c r="G29" s="681"/>
      <c r="H29" s="681"/>
      <c r="I29" s="681"/>
      <c r="J29" s="681"/>
      <c r="K29" s="681"/>
      <c r="L29" s="681"/>
      <c r="M29" s="681"/>
      <c r="N29" s="681"/>
      <c r="O29" s="681"/>
      <c r="P29" s="681"/>
      <c r="Q29" s="682"/>
      <c r="R29" s="683">
        <v>522956</v>
      </c>
      <c r="S29" s="684"/>
      <c r="T29" s="684"/>
      <c r="U29" s="684"/>
      <c r="V29" s="684"/>
      <c r="W29" s="684"/>
      <c r="X29" s="684"/>
      <c r="Y29" s="685"/>
      <c r="Z29" s="686">
        <v>0.8</v>
      </c>
      <c r="AA29" s="686"/>
      <c r="AB29" s="686"/>
      <c r="AC29" s="686"/>
      <c r="AD29" s="687" t="s">
        <v>237</v>
      </c>
      <c r="AE29" s="687"/>
      <c r="AF29" s="687"/>
      <c r="AG29" s="687"/>
      <c r="AH29" s="687"/>
      <c r="AI29" s="687"/>
      <c r="AJ29" s="687"/>
      <c r="AK29" s="687"/>
      <c r="AL29" s="688" t="s">
        <v>237</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6156105</v>
      </c>
      <c r="CS29" s="708"/>
      <c r="CT29" s="708"/>
      <c r="CU29" s="708"/>
      <c r="CV29" s="708"/>
      <c r="CW29" s="708"/>
      <c r="CX29" s="708"/>
      <c r="CY29" s="709"/>
      <c r="CZ29" s="688">
        <v>9.1</v>
      </c>
      <c r="DA29" s="720"/>
      <c r="DB29" s="720"/>
      <c r="DC29" s="722"/>
      <c r="DD29" s="692">
        <v>5822857</v>
      </c>
      <c r="DE29" s="708"/>
      <c r="DF29" s="708"/>
      <c r="DG29" s="708"/>
      <c r="DH29" s="708"/>
      <c r="DI29" s="708"/>
      <c r="DJ29" s="708"/>
      <c r="DK29" s="709"/>
      <c r="DL29" s="692">
        <v>5325277</v>
      </c>
      <c r="DM29" s="708"/>
      <c r="DN29" s="708"/>
      <c r="DO29" s="708"/>
      <c r="DP29" s="708"/>
      <c r="DQ29" s="708"/>
      <c r="DR29" s="708"/>
      <c r="DS29" s="708"/>
      <c r="DT29" s="708"/>
      <c r="DU29" s="708"/>
      <c r="DV29" s="709"/>
      <c r="DW29" s="688">
        <v>16.3</v>
      </c>
      <c r="DX29" s="720"/>
      <c r="DY29" s="720"/>
      <c r="DZ29" s="720"/>
      <c r="EA29" s="720"/>
      <c r="EB29" s="720"/>
      <c r="EC29" s="721"/>
    </row>
    <row r="30" spans="2:133" ht="11.25" customHeight="1" x14ac:dyDescent="0.15">
      <c r="B30" s="680" t="s">
        <v>309</v>
      </c>
      <c r="C30" s="681"/>
      <c r="D30" s="681"/>
      <c r="E30" s="681"/>
      <c r="F30" s="681"/>
      <c r="G30" s="681"/>
      <c r="H30" s="681"/>
      <c r="I30" s="681"/>
      <c r="J30" s="681"/>
      <c r="K30" s="681"/>
      <c r="L30" s="681"/>
      <c r="M30" s="681"/>
      <c r="N30" s="681"/>
      <c r="O30" s="681"/>
      <c r="P30" s="681"/>
      <c r="Q30" s="682"/>
      <c r="R30" s="683">
        <v>821826</v>
      </c>
      <c r="S30" s="684"/>
      <c r="T30" s="684"/>
      <c r="U30" s="684"/>
      <c r="V30" s="684"/>
      <c r="W30" s="684"/>
      <c r="X30" s="684"/>
      <c r="Y30" s="685"/>
      <c r="Z30" s="686">
        <v>1.2</v>
      </c>
      <c r="AA30" s="686"/>
      <c r="AB30" s="686"/>
      <c r="AC30" s="686"/>
      <c r="AD30" s="687" t="s">
        <v>237</v>
      </c>
      <c r="AE30" s="687"/>
      <c r="AF30" s="687"/>
      <c r="AG30" s="687"/>
      <c r="AH30" s="687"/>
      <c r="AI30" s="687"/>
      <c r="AJ30" s="687"/>
      <c r="AK30" s="687"/>
      <c r="AL30" s="688" t="s">
        <v>237</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5810291</v>
      </c>
      <c r="CS30" s="684"/>
      <c r="CT30" s="684"/>
      <c r="CU30" s="684"/>
      <c r="CV30" s="684"/>
      <c r="CW30" s="684"/>
      <c r="CX30" s="684"/>
      <c r="CY30" s="685"/>
      <c r="CZ30" s="688">
        <v>8.6</v>
      </c>
      <c r="DA30" s="720"/>
      <c r="DB30" s="720"/>
      <c r="DC30" s="722"/>
      <c r="DD30" s="692">
        <v>5487531</v>
      </c>
      <c r="DE30" s="684"/>
      <c r="DF30" s="684"/>
      <c r="DG30" s="684"/>
      <c r="DH30" s="684"/>
      <c r="DI30" s="684"/>
      <c r="DJ30" s="684"/>
      <c r="DK30" s="685"/>
      <c r="DL30" s="692">
        <v>4989951</v>
      </c>
      <c r="DM30" s="684"/>
      <c r="DN30" s="684"/>
      <c r="DO30" s="684"/>
      <c r="DP30" s="684"/>
      <c r="DQ30" s="684"/>
      <c r="DR30" s="684"/>
      <c r="DS30" s="684"/>
      <c r="DT30" s="684"/>
      <c r="DU30" s="684"/>
      <c r="DV30" s="685"/>
      <c r="DW30" s="688">
        <v>15.2</v>
      </c>
      <c r="DX30" s="720"/>
      <c r="DY30" s="720"/>
      <c r="DZ30" s="720"/>
      <c r="EA30" s="720"/>
      <c r="EB30" s="720"/>
      <c r="EC30" s="721"/>
    </row>
    <row r="31" spans="2:133" ht="11.25" customHeight="1" x14ac:dyDescent="0.15">
      <c r="B31" s="680" t="s">
        <v>313</v>
      </c>
      <c r="C31" s="681"/>
      <c r="D31" s="681"/>
      <c r="E31" s="681"/>
      <c r="F31" s="681"/>
      <c r="G31" s="681"/>
      <c r="H31" s="681"/>
      <c r="I31" s="681"/>
      <c r="J31" s="681"/>
      <c r="K31" s="681"/>
      <c r="L31" s="681"/>
      <c r="M31" s="681"/>
      <c r="N31" s="681"/>
      <c r="O31" s="681"/>
      <c r="P31" s="681"/>
      <c r="Q31" s="682"/>
      <c r="R31" s="683">
        <v>11676215</v>
      </c>
      <c r="S31" s="684"/>
      <c r="T31" s="684"/>
      <c r="U31" s="684"/>
      <c r="V31" s="684"/>
      <c r="W31" s="684"/>
      <c r="X31" s="684"/>
      <c r="Y31" s="685"/>
      <c r="Z31" s="686">
        <v>17</v>
      </c>
      <c r="AA31" s="686"/>
      <c r="AB31" s="686"/>
      <c r="AC31" s="686"/>
      <c r="AD31" s="687" t="s">
        <v>237</v>
      </c>
      <c r="AE31" s="687"/>
      <c r="AF31" s="687"/>
      <c r="AG31" s="687"/>
      <c r="AH31" s="687"/>
      <c r="AI31" s="687"/>
      <c r="AJ31" s="687"/>
      <c r="AK31" s="687"/>
      <c r="AL31" s="688" t="s">
        <v>237</v>
      </c>
      <c r="AM31" s="689"/>
      <c r="AN31" s="689"/>
      <c r="AO31" s="690"/>
      <c r="AP31" s="740" t="s">
        <v>314</v>
      </c>
      <c r="AQ31" s="741"/>
      <c r="AR31" s="741"/>
      <c r="AS31" s="741"/>
      <c r="AT31" s="746" t="s">
        <v>315</v>
      </c>
      <c r="AU31" s="231"/>
      <c r="AV31" s="231"/>
      <c r="AW31" s="231"/>
      <c r="AX31" s="669" t="s">
        <v>190</v>
      </c>
      <c r="AY31" s="670"/>
      <c r="AZ31" s="670"/>
      <c r="BA31" s="670"/>
      <c r="BB31" s="670"/>
      <c r="BC31" s="670"/>
      <c r="BD31" s="670"/>
      <c r="BE31" s="670"/>
      <c r="BF31" s="671"/>
      <c r="BG31" s="739">
        <v>99.3</v>
      </c>
      <c r="BH31" s="735"/>
      <c r="BI31" s="735"/>
      <c r="BJ31" s="735"/>
      <c r="BK31" s="735"/>
      <c r="BL31" s="735"/>
      <c r="BM31" s="678">
        <v>97.7</v>
      </c>
      <c r="BN31" s="735"/>
      <c r="BO31" s="735"/>
      <c r="BP31" s="735"/>
      <c r="BQ31" s="736"/>
      <c r="BR31" s="739">
        <v>99.4</v>
      </c>
      <c r="BS31" s="735"/>
      <c r="BT31" s="735"/>
      <c r="BU31" s="735"/>
      <c r="BV31" s="735"/>
      <c r="BW31" s="735"/>
      <c r="BX31" s="678">
        <v>97.7</v>
      </c>
      <c r="BY31" s="735"/>
      <c r="BZ31" s="735"/>
      <c r="CA31" s="735"/>
      <c r="CB31" s="736"/>
      <c r="CD31" s="731"/>
      <c r="CE31" s="732"/>
      <c r="CF31" s="698" t="s">
        <v>316</v>
      </c>
      <c r="CG31" s="699"/>
      <c r="CH31" s="699"/>
      <c r="CI31" s="699"/>
      <c r="CJ31" s="699"/>
      <c r="CK31" s="699"/>
      <c r="CL31" s="699"/>
      <c r="CM31" s="699"/>
      <c r="CN31" s="699"/>
      <c r="CO31" s="699"/>
      <c r="CP31" s="699"/>
      <c r="CQ31" s="700"/>
      <c r="CR31" s="683">
        <v>345814</v>
      </c>
      <c r="CS31" s="708"/>
      <c r="CT31" s="708"/>
      <c r="CU31" s="708"/>
      <c r="CV31" s="708"/>
      <c r="CW31" s="708"/>
      <c r="CX31" s="708"/>
      <c r="CY31" s="709"/>
      <c r="CZ31" s="688">
        <v>0.5</v>
      </c>
      <c r="DA31" s="720"/>
      <c r="DB31" s="720"/>
      <c r="DC31" s="722"/>
      <c r="DD31" s="692">
        <v>335326</v>
      </c>
      <c r="DE31" s="708"/>
      <c r="DF31" s="708"/>
      <c r="DG31" s="708"/>
      <c r="DH31" s="708"/>
      <c r="DI31" s="708"/>
      <c r="DJ31" s="708"/>
      <c r="DK31" s="709"/>
      <c r="DL31" s="692">
        <v>335326</v>
      </c>
      <c r="DM31" s="708"/>
      <c r="DN31" s="708"/>
      <c r="DO31" s="708"/>
      <c r="DP31" s="708"/>
      <c r="DQ31" s="708"/>
      <c r="DR31" s="708"/>
      <c r="DS31" s="708"/>
      <c r="DT31" s="708"/>
      <c r="DU31" s="708"/>
      <c r="DV31" s="709"/>
      <c r="DW31" s="688">
        <v>1</v>
      </c>
      <c r="DX31" s="720"/>
      <c r="DY31" s="720"/>
      <c r="DZ31" s="720"/>
      <c r="EA31" s="720"/>
      <c r="EB31" s="720"/>
      <c r="EC31" s="721"/>
    </row>
    <row r="32" spans="2:133" ht="11.25" customHeight="1" x14ac:dyDescent="0.15">
      <c r="B32" s="750" t="s">
        <v>317</v>
      </c>
      <c r="C32" s="751"/>
      <c r="D32" s="751"/>
      <c r="E32" s="751"/>
      <c r="F32" s="751"/>
      <c r="G32" s="751"/>
      <c r="H32" s="751"/>
      <c r="I32" s="751"/>
      <c r="J32" s="751"/>
      <c r="K32" s="751"/>
      <c r="L32" s="751"/>
      <c r="M32" s="751"/>
      <c r="N32" s="751"/>
      <c r="O32" s="751"/>
      <c r="P32" s="751"/>
      <c r="Q32" s="752"/>
      <c r="R32" s="683">
        <v>76033</v>
      </c>
      <c r="S32" s="684"/>
      <c r="T32" s="684"/>
      <c r="U32" s="684"/>
      <c r="V32" s="684"/>
      <c r="W32" s="684"/>
      <c r="X32" s="684"/>
      <c r="Y32" s="685"/>
      <c r="Z32" s="686">
        <v>0.1</v>
      </c>
      <c r="AA32" s="686"/>
      <c r="AB32" s="686"/>
      <c r="AC32" s="686"/>
      <c r="AD32" s="687">
        <v>76033</v>
      </c>
      <c r="AE32" s="687"/>
      <c r="AF32" s="687"/>
      <c r="AG32" s="687"/>
      <c r="AH32" s="687"/>
      <c r="AI32" s="687"/>
      <c r="AJ32" s="687"/>
      <c r="AK32" s="687"/>
      <c r="AL32" s="688">
        <v>0.2</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99.4</v>
      </c>
      <c r="BH32" s="708"/>
      <c r="BI32" s="708"/>
      <c r="BJ32" s="708"/>
      <c r="BK32" s="708"/>
      <c r="BL32" s="708"/>
      <c r="BM32" s="689">
        <v>98.5</v>
      </c>
      <c r="BN32" s="737"/>
      <c r="BO32" s="737"/>
      <c r="BP32" s="737"/>
      <c r="BQ32" s="738"/>
      <c r="BR32" s="749">
        <v>99.5</v>
      </c>
      <c r="BS32" s="708"/>
      <c r="BT32" s="708"/>
      <c r="BU32" s="708"/>
      <c r="BV32" s="708"/>
      <c r="BW32" s="708"/>
      <c r="BX32" s="689">
        <v>98.4</v>
      </c>
      <c r="BY32" s="737"/>
      <c r="BZ32" s="737"/>
      <c r="CA32" s="737"/>
      <c r="CB32" s="738"/>
      <c r="CD32" s="733"/>
      <c r="CE32" s="734"/>
      <c r="CF32" s="698" t="s">
        <v>320</v>
      </c>
      <c r="CG32" s="699"/>
      <c r="CH32" s="699"/>
      <c r="CI32" s="699"/>
      <c r="CJ32" s="699"/>
      <c r="CK32" s="699"/>
      <c r="CL32" s="699"/>
      <c r="CM32" s="699"/>
      <c r="CN32" s="699"/>
      <c r="CO32" s="699"/>
      <c r="CP32" s="699"/>
      <c r="CQ32" s="700"/>
      <c r="CR32" s="683">
        <v>1007</v>
      </c>
      <c r="CS32" s="684"/>
      <c r="CT32" s="684"/>
      <c r="CU32" s="684"/>
      <c r="CV32" s="684"/>
      <c r="CW32" s="684"/>
      <c r="CX32" s="684"/>
      <c r="CY32" s="685"/>
      <c r="CZ32" s="688">
        <v>0</v>
      </c>
      <c r="DA32" s="720"/>
      <c r="DB32" s="720"/>
      <c r="DC32" s="722"/>
      <c r="DD32" s="692">
        <v>1007</v>
      </c>
      <c r="DE32" s="684"/>
      <c r="DF32" s="684"/>
      <c r="DG32" s="684"/>
      <c r="DH32" s="684"/>
      <c r="DI32" s="684"/>
      <c r="DJ32" s="684"/>
      <c r="DK32" s="685"/>
      <c r="DL32" s="692">
        <v>1007</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321</v>
      </c>
      <c r="C33" s="681"/>
      <c r="D33" s="681"/>
      <c r="E33" s="681"/>
      <c r="F33" s="681"/>
      <c r="G33" s="681"/>
      <c r="H33" s="681"/>
      <c r="I33" s="681"/>
      <c r="J33" s="681"/>
      <c r="K33" s="681"/>
      <c r="L33" s="681"/>
      <c r="M33" s="681"/>
      <c r="N33" s="681"/>
      <c r="O33" s="681"/>
      <c r="P33" s="681"/>
      <c r="Q33" s="682"/>
      <c r="R33" s="683">
        <v>5178103</v>
      </c>
      <c r="S33" s="684"/>
      <c r="T33" s="684"/>
      <c r="U33" s="684"/>
      <c r="V33" s="684"/>
      <c r="W33" s="684"/>
      <c r="X33" s="684"/>
      <c r="Y33" s="685"/>
      <c r="Z33" s="686">
        <v>7.5</v>
      </c>
      <c r="AA33" s="686"/>
      <c r="AB33" s="686"/>
      <c r="AC33" s="686"/>
      <c r="AD33" s="687" t="s">
        <v>237</v>
      </c>
      <c r="AE33" s="687"/>
      <c r="AF33" s="687"/>
      <c r="AG33" s="687"/>
      <c r="AH33" s="687"/>
      <c r="AI33" s="687"/>
      <c r="AJ33" s="687"/>
      <c r="AK33" s="687"/>
      <c r="AL33" s="688" t="s">
        <v>237</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99.1</v>
      </c>
      <c r="BH33" s="754"/>
      <c r="BI33" s="754"/>
      <c r="BJ33" s="754"/>
      <c r="BK33" s="754"/>
      <c r="BL33" s="754"/>
      <c r="BM33" s="755">
        <v>96.5</v>
      </c>
      <c r="BN33" s="754"/>
      <c r="BO33" s="754"/>
      <c r="BP33" s="754"/>
      <c r="BQ33" s="756"/>
      <c r="BR33" s="753">
        <v>99.2</v>
      </c>
      <c r="BS33" s="754"/>
      <c r="BT33" s="754"/>
      <c r="BU33" s="754"/>
      <c r="BV33" s="754"/>
      <c r="BW33" s="754"/>
      <c r="BX33" s="755">
        <v>96.6</v>
      </c>
      <c r="BY33" s="754"/>
      <c r="BZ33" s="754"/>
      <c r="CA33" s="754"/>
      <c r="CB33" s="756"/>
      <c r="CD33" s="698" t="s">
        <v>323</v>
      </c>
      <c r="CE33" s="699"/>
      <c r="CF33" s="699"/>
      <c r="CG33" s="699"/>
      <c r="CH33" s="699"/>
      <c r="CI33" s="699"/>
      <c r="CJ33" s="699"/>
      <c r="CK33" s="699"/>
      <c r="CL33" s="699"/>
      <c r="CM33" s="699"/>
      <c r="CN33" s="699"/>
      <c r="CO33" s="699"/>
      <c r="CP33" s="699"/>
      <c r="CQ33" s="700"/>
      <c r="CR33" s="683">
        <v>29412847</v>
      </c>
      <c r="CS33" s="708"/>
      <c r="CT33" s="708"/>
      <c r="CU33" s="708"/>
      <c r="CV33" s="708"/>
      <c r="CW33" s="708"/>
      <c r="CX33" s="708"/>
      <c r="CY33" s="709"/>
      <c r="CZ33" s="688">
        <v>43.5</v>
      </c>
      <c r="DA33" s="720"/>
      <c r="DB33" s="720"/>
      <c r="DC33" s="722"/>
      <c r="DD33" s="692">
        <v>16492792</v>
      </c>
      <c r="DE33" s="708"/>
      <c r="DF33" s="708"/>
      <c r="DG33" s="708"/>
      <c r="DH33" s="708"/>
      <c r="DI33" s="708"/>
      <c r="DJ33" s="708"/>
      <c r="DK33" s="709"/>
      <c r="DL33" s="692">
        <v>13357411</v>
      </c>
      <c r="DM33" s="708"/>
      <c r="DN33" s="708"/>
      <c r="DO33" s="708"/>
      <c r="DP33" s="708"/>
      <c r="DQ33" s="708"/>
      <c r="DR33" s="708"/>
      <c r="DS33" s="708"/>
      <c r="DT33" s="708"/>
      <c r="DU33" s="708"/>
      <c r="DV33" s="709"/>
      <c r="DW33" s="688">
        <v>40.799999999999997</v>
      </c>
      <c r="DX33" s="720"/>
      <c r="DY33" s="720"/>
      <c r="DZ33" s="720"/>
      <c r="EA33" s="720"/>
      <c r="EB33" s="720"/>
      <c r="EC33" s="721"/>
    </row>
    <row r="34" spans="2:133" ht="11.25" customHeight="1" x14ac:dyDescent="0.15">
      <c r="B34" s="680" t="s">
        <v>324</v>
      </c>
      <c r="C34" s="681"/>
      <c r="D34" s="681"/>
      <c r="E34" s="681"/>
      <c r="F34" s="681"/>
      <c r="G34" s="681"/>
      <c r="H34" s="681"/>
      <c r="I34" s="681"/>
      <c r="J34" s="681"/>
      <c r="K34" s="681"/>
      <c r="L34" s="681"/>
      <c r="M34" s="681"/>
      <c r="N34" s="681"/>
      <c r="O34" s="681"/>
      <c r="P34" s="681"/>
      <c r="Q34" s="682"/>
      <c r="R34" s="683">
        <v>503001</v>
      </c>
      <c r="S34" s="684"/>
      <c r="T34" s="684"/>
      <c r="U34" s="684"/>
      <c r="V34" s="684"/>
      <c r="W34" s="684"/>
      <c r="X34" s="684"/>
      <c r="Y34" s="685"/>
      <c r="Z34" s="686">
        <v>0.7</v>
      </c>
      <c r="AA34" s="686"/>
      <c r="AB34" s="686"/>
      <c r="AC34" s="686"/>
      <c r="AD34" s="687">
        <v>906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7240175</v>
      </c>
      <c r="CS34" s="684"/>
      <c r="CT34" s="684"/>
      <c r="CU34" s="684"/>
      <c r="CV34" s="684"/>
      <c r="CW34" s="684"/>
      <c r="CX34" s="684"/>
      <c r="CY34" s="685"/>
      <c r="CZ34" s="688">
        <v>10.7</v>
      </c>
      <c r="DA34" s="720"/>
      <c r="DB34" s="720"/>
      <c r="DC34" s="722"/>
      <c r="DD34" s="692">
        <v>4699182</v>
      </c>
      <c r="DE34" s="684"/>
      <c r="DF34" s="684"/>
      <c r="DG34" s="684"/>
      <c r="DH34" s="684"/>
      <c r="DI34" s="684"/>
      <c r="DJ34" s="684"/>
      <c r="DK34" s="685"/>
      <c r="DL34" s="692">
        <v>3978335</v>
      </c>
      <c r="DM34" s="684"/>
      <c r="DN34" s="684"/>
      <c r="DO34" s="684"/>
      <c r="DP34" s="684"/>
      <c r="DQ34" s="684"/>
      <c r="DR34" s="684"/>
      <c r="DS34" s="684"/>
      <c r="DT34" s="684"/>
      <c r="DU34" s="684"/>
      <c r="DV34" s="685"/>
      <c r="DW34" s="688">
        <v>12.2</v>
      </c>
      <c r="DX34" s="720"/>
      <c r="DY34" s="720"/>
      <c r="DZ34" s="720"/>
      <c r="EA34" s="720"/>
      <c r="EB34" s="720"/>
      <c r="EC34" s="721"/>
    </row>
    <row r="35" spans="2:133" ht="11.25" customHeight="1" x14ac:dyDescent="0.15">
      <c r="B35" s="680" t="s">
        <v>326</v>
      </c>
      <c r="C35" s="681"/>
      <c r="D35" s="681"/>
      <c r="E35" s="681"/>
      <c r="F35" s="681"/>
      <c r="G35" s="681"/>
      <c r="H35" s="681"/>
      <c r="I35" s="681"/>
      <c r="J35" s="681"/>
      <c r="K35" s="681"/>
      <c r="L35" s="681"/>
      <c r="M35" s="681"/>
      <c r="N35" s="681"/>
      <c r="O35" s="681"/>
      <c r="P35" s="681"/>
      <c r="Q35" s="682"/>
      <c r="R35" s="683">
        <v>1548011</v>
      </c>
      <c r="S35" s="684"/>
      <c r="T35" s="684"/>
      <c r="U35" s="684"/>
      <c r="V35" s="684"/>
      <c r="W35" s="684"/>
      <c r="X35" s="684"/>
      <c r="Y35" s="685"/>
      <c r="Z35" s="686">
        <v>2.2000000000000002</v>
      </c>
      <c r="AA35" s="686"/>
      <c r="AB35" s="686"/>
      <c r="AC35" s="686"/>
      <c r="AD35" s="687" t="s">
        <v>237</v>
      </c>
      <c r="AE35" s="687"/>
      <c r="AF35" s="687"/>
      <c r="AG35" s="687"/>
      <c r="AH35" s="687"/>
      <c r="AI35" s="687"/>
      <c r="AJ35" s="687"/>
      <c r="AK35" s="687"/>
      <c r="AL35" s="688" t="s">
        <v>237</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516277</v>
      </c>
      <c r="CS35" s="708"/>
      <c r="CT35" s="708"/>
      <c r="CU35" s="708"/>
      <c r="CV35" s="708"/>
      <c r="CW35" s="708"/>
      <c r="CX35" s="708"/>
      <c r="CY35" s="709"/>
      <c r="CZ35" s="688">
        <v>0.8</v>
      </c>
      <c r="DA35" s="720"/>
      <c r="DB35" s="720"/>
      <c r="DC35" s="722"/>
      <c r="DD35" s="692">
        <v>441099</v>
      </c>
      <c r="DE35" s="708"/>
      <c r="DF35" s="708"/>
      <c r="DG35" s="708"/>
      <c r="DH35" s="708"/>
      <c r="DI35" s="708"/>
      <c r="DJ35" s="708"/>
      <c r="DK35" s="709"/>
      <c r="DL35" s="692">
        <v>399659</v>
      </c>
      <c r="DM35" s="708"/>
      <c r="DN35" s="708"/>
      <c r="DO35" s="708"/>
      <c r="DP35" s="708"/>
      <c r="DQ35" s="708"/>
      <c r="DR35" s="708"/>
      <c r="DS35" s="708"/>
      <c r="DT35" s="708"/>
      <c r="DU35" s="708"/>
      <c r="DV35" s="709"/>
      <c r="DW35" s="688">
        <v>1.2</v>
      </c>
      <c r="DX35" s="720"/>
      <c r="DY35" s="720"/>
      <c r="DZ35" s="720"/>
      <c r="EA35" s="720"/>
      <c r="EB35" s="720"/>
      <c r="EC35" s="721"/>
    </row>
    <row r="36" spans="2:133" ht="11.25" customHeight="1" x14ac:dyDescent="0.15">
      <c r="B36" s="680" t="s">
        <v>330</v>
      </c>
      <c r="C36" s="681"/>
      <c r="D36" s="681"/>
      <c r="E36" s="681"/>
      <c r="F36" s="681"/>
      <c r="G36" s="681"/>
      <c r="H36" s="681"/>
      <c r="I36" s="681"/>
      <c r="J36" s="681"/>
      <c r="K36" s="681"/>
      <c r="L36" s="681"/>
      <c r="M36" s="681"/>
      <c r="N36" s="681"/>
      <c r="O36" s="681"/>
      <c r="P36" s="681"/>
      <c r="Q36" s="682"/>
      <c r="R36" s="683">
        <v>1737387</v>
      </c>
      <c r="S36" s="684"/>
      <c r="T36" s="684"/>
      <c r="U36" s="684"/>
      <c r="V36" s="684"/>
      <c r="W36" s="684"/>
      <c r="X36" s="684"/>
      <c r="Y36" s="685"/>
      <c r="Z36" s="686">
        <v>2.5</v>
      </c>
      <c r="AA36" s="686"/>
      <c r="AB36" s="686"/>
      <c r="AC36" s="686"/>
      <c r="AD36" s="687" t="s">
        <v>237</v>
      </c>
      <c r="AE36" s="687"/>
      <c r="AF36" s="687"/>
      <c r="AG36" s="687"/>
      <c r="AH36" s="687"/>
      <c r="AI36" s="687"/>
      <c r="AJ36" s="687"/>
      <c r="AK36" s="687"/>
      <c r="AL36" s="688" t="s">
        <v>237</v>
      </c>
      <c r="AM36" s="689"/>
      <c r="AN36" s="689"/>
      <c r="AO36" s="690"/>
      <c r="AP36" s="235"/>
      <c r="AQ36" s="757" t="s">
        <v>331</v>
      </c>
      <c r="AR36" s="758"/>
      <c r="AS36" s="758"/>
      <c r="AT36" s="758"/>
      <c r="AU36" s="758"/>
      <c r="AV36" s="758"/>
      <c r="AW36" s="758"/>
      <c r="AX36" s="758"/>
      <c r="AY36" s="759"/>
      <c r="AZ36" s="672">
        <v>7490175</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46273</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7253542</v>
      </c>
      <c r="CS36" s="684"/>
      <c r="CT36" s="684"/>
      <c r="CU36" s="684"/>
      <c r="CV36" s="684"/>
      <c r="CW36" s="684"/>
      <c r="CX36" s="684"/>
      <c r="CY36" s="685"/>
      <c r="CZ36" s="688">
        <v>10.7</v>
      </c>
      <c r="DA36" s="720"/>
      <c r="DB36" s="720"/>
      <c r="DC36" s="722"/>
      <c r="DD36" s="692">
        <v>5968710</v>
      </c>
      <c r="DE36" s="684"/>
      <c r="DF36" s="684"/>
      <c r="DG36" s="684"/>
      <c r="DH36" s="684"/>
      <c r="DI36" s="684"/>
      <c r="DJ36" s="684"/>
      <c r="DK36" s="685"/>
      <c r="DL36" s="692">
        <v>4344340</v>
      </c>
      <c r="DM36" s="684"/>
      <c r="DN36" s="684"/>
      <c r="DO36" s="684"/>
      <c r="DP36" s="684"/>
      <c r="DQ36" s="684"/>
      <c r="DR36" s="684"/>
      <c r="DS36" s="684"/>
      <c r="DT36" s="684"/>
      <c r="DU36" s="684"/>
      <c r="DV36" s="685"/>
      <c r="DW36" s="688">
        <v>13.3</v>
      </c>
      <c r="DX36" s="720"/>
      <c r="DY36" s="720"/>
      <c r="DZ36" s="720"/>
      <c r="EA36" s="720"/>
      <c r="EB36" s="720"/>
      <c r="EC36" s="721"/>
    </row>
    <row r="37" spans="2:133" ht="11.25" customHeight="1" x14ac:dyDescent="0.15">
      <c r="B37" s="680" t="s">
        <v>334</v>
      </c>
      <c r="C37" s="681"/>
      <c r="D37" s="681"/>
      <c r="E37" s="681"/>
      <c r="F37" s="681"/>
      <c r="G37" s="681"/>
      <c r="H37" s="681"/>
      <c r="I37" s="681"/>
      <c r="J37" s="681"/>
      <c r="K37" s="681"/>
      <c r="L37" s="681"/>
      <c r="M37" s="681"/>
      <c r="N37" s="681"/>
      <c r="O37" s="681"/>
      <c r="P37" s="681"/>
      <c r="Q37" s="682"/>
      <c r="R37" s="683">
        <v>987335</v>
      </c>
      <c r="S37" s="684"/>
      <c r="T37" s="684"/>
      <c r="U37" s="684"/>
      <c r="V37" s="684"/>
      <c r="W37" s="684"/>
      <c r="X37" s="684"/>
      <c r="Y37" s="685"/>
      <c r="Z37" s="686">
        <v>1.4</v>
      </c>
      <c r="AA37" s="686"/>
      <c r="AB37" s="686"/>
      <c r="AC37" s="686"/>
      <c r="AD37" s="687" t="s">
        <v>237</v>
      </c>
      <c r="AE37" s="687"/>
      <c r="AF37" s="687"/>
      <c r="AG37" s="687"/>
      <c r="AH37" s="687"/>
      <c r="AI37" s="687"/>
      <c r="AJ37" s="687"/>
      <c r="AK37" s="687"/>
      <c r="AL37" s="688" t="s">
        <v>237</v>
      </c>
      <c r="AM37" s="689"/>
      <c r="AN37" s="689"/>
      <c r="AO37" s="690"/>
      <c r="AQ37" s="761" t="s">
        <v>335</v>
      </c>
      <c r="AR37" s="762"/>
      <c r="AS37" s="762"/>
      <c r="AT37" s="762"/>
      <c r="AU37" s="762"/>
      <c r="AV37" s="762"/>
      <c r="AW37" s="762"/>
      <c r="AX37" s="762"/>
      <c r="AY37" s="763"/>
      <c r="AZ37" s="683">
        <v>1900352</v>
      </c>
      <c r="BA37" s="684"/>
      <c r="BB37" s="684"/>
      <c r="BC37" s="684"/>
      <c r="BD37" s="708"/>
      <c r="BE37" s="708"/>
      <c r="BF37" s="738"/>
      <c r="BG37" s="698" t="s">
        <v>336</v>
      </c>
      <c r="BH37" s="699"/>
      <c r="BI37" s="699"/>
      <c r="BJ37" s="699"/>
      <c r="BK37" s="699"/>
      <c r="BL37" s="699"/>
      <c r="BM37" s="699"/>
      <c r="BN37" s="699"/>
      <c r="BO37" s="699"/>
      <c r="BP37" s="699"/>
      <c r="BQ37" s="699"/>
      <c r="BR37" s="699"/>
      <c r="BS37" s="699"/>
      <c r="BT37" s="699"/>
      <c r="BU37" s="700"/>
      <c r="BV37" s="683">
        <v>-178583</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2732952</v>
      </c>
      <c r="CS37" s="708"/>
      <c r="CT37" s="708"/>
      <c r="CU37" s="708"/>
      <c r="CV37" s="708"/>
      <c r="CW37" s="708"/>
      <c r="CX37" s="708"/>
      <c r="CY37" s="709"/>
      <c r="CZ37" s="688">
        <v>4</v>
      </c>
      <c r="DA37" s="720"/>
      <c r="DB37" s="720"/>
      <c r="DC37" s="722"/>
      <c r="DD37" s="692">
        <v>2732952</v>
      </c>
      <c r="DE37" s="708"/>
      <c r="DF37" s="708"/>
      <c r="DG37" s="708"/>
      <c r="DH37" s="708"/>
      <c r="DI37" s="708"/>
      <c r="DJ37" s="708"/>
      <c r="DK37" s="709"/>
      <c r="DL37" s="692">
        <v>2433164</v>
      </c>
      <c r="DM37" s="708"/>
      <c r="DN37" s="708"/>
      <c r="DO37" s="708"/>
      <c r="DP37" s="708"/>
      <c r="DQ37" s="708"/>
      <c r="DR37" s="708"/>
      <c r="DS37" s="708"/>
      <c r="DT37" s="708"/>
      <c r="DU37" s="708"/>
      <c r="DV37" s="709"/>
      <c r="DW37" s="688">
        <v>7.4</v>
      </c>
      <c r="DX37" s="720"/>
      <c r="DY37" s="720"/>
      <c r="DZ37" s="720"/>
      <c r="EA37" s="720"/>
      <c r="EB37" s="720"/>
      <c r="EC37" s="721"/>
    </row>
    <row r="38" spans="2:133" ht="11.25" customHeight="1" x14ac:dyDescent="0.15">
      <c r="B38" s="680" t="s">
        <v>338</v>
      </c>
      <c r="C38" s="681"/>
      <c r="D38" s="681"/>
      <c r="E38" s="681"/>
      <c r="F38" s="681"/>
      <c r="G38" s="681"/>
      <c r="H38" s="681"/>
      <c r="I38" s="681"/>
      <c r="J38" s="681"/>
      <c r="K38" s="681"/>
      <c r="L38" s="681"/>
      <c r="M38" s="681"/>
      <c r="N38" s="681"/>
      <c r="O38" s="681"/>
      <c r="P38" s="681"/>
      <c r="Q38" s="682"/>
      <c r="R38" s="683">
        <v>7157339</v>
      </c>
      <c r="S38" s="684"/>
      <c r="T38" s="684"/>
      <c r="U38" s="684"/>
      <c r="V38" s="684"/>
      <c r="W38" s="684"/>
      <c r="X38" s="684"/>
      <c r="Y38" s="685"/>
      <c r="Z38" s="686">
        <v>10.4</v>
      </c>
      <c r="AA38" s="686"/>
      <c r="AB38" s="686"/>
      <c r="AC38" s="686"/>
      <c r="AD38" s="687">
        <v>16279</v>
      </c>
      <c r="AE38" s="687"/>
      <c r="AF38" s="687"/>
      <c r="AG38" s="687"/>
      <c r="AH38" s="687"/>
      <c r="AI38" s="687"/>
      <c r="AJ38" s="687"/>
      <c r="AK38" s="687"/>
      <c r="AL38" s="688">
        <v>0.1</v>
      </c>
      <c r="AM38" s="689"/>
      <c r="AN38" s="689"/>
      <c r="AO38" s="690"/>
      <c r="AQ38" s="761" t="s">
        <v>339</v>
      </c>
      <c r="AR38" s="762"/>
      <c r="AS38" s="762"/>
      <c r="AT38" s="762"/>
      <c r="AU38" s="762"/>
      <c r="AV38" s="762"/>
      <c r="AW38" s="762"/>
      <c r="AX38" s="762"/>
      <c r="AY38" s="763"/>
      <c r="AZ38" s="683">
        <v>20425</v>
      </c>
      <c r="BA38" s="684"/>
      <c r="BB38" s="684"/>
      <c r="BC38" s="684"/>
      <c r="BD38" s="708"/>
      <c r="BE38" s="708"/>
      <c r="BF38" s="738"/>
      <c r="BG38" s="698" t="s">
        <v>340</v>
      </c>
      <c r="BH38" s="699"/>
      <c r="BI38" s="699"/>
      <c r="BJ38" s="699"/>
      <c r="BK38" s="699"/>
      <c r="BL38" s="699"/>
      <c r="BM38" s="699"/>
      <c r="BN38" s="699"/>
      <c r="BO38" s="699"/>
      <c r="BP38" s="699"/>
      <c r="BQ38" s="699"/>
      <c r="BR38" s="699"/>
      <c r="BS38" s="699"/>
      <c r="BT38" s="699"/>
      <c r="BU38" s="700"/>
      <c r="BV38" s="683">
        <v>18441</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5569398</v>
      </c>
      <c r="CS38" s="684"/>
      <c r="CT38" s="684"/>
      <c r="CU38" s="684"/>
      <c r="CV38" s="684"/>
      <c r="CW38" s="684"/>
      <c r="CX38" s="684"/>
      <c r="CY38" s="685"/>
      <c r="CZ38" s="688">
        <v>8.1999999999999993</v>
      </c>
      <c r="DA38" s="720"/>
      <c r="DB38" s="720"/>
      <c r="DC38" s="722"/>
      <c r="DD38" s="692">
        <v>4580872</v>
      </c>
      <c r="DE38" s="684"/>
      <c r="DF38" s="684"/>
      <c r="DG38" s="684"/>
      <c r="DH38" s="684"/>
      <c r="DI38" s="684"/>
      <c r="DJ38" s="684"/>
      <c r="DK38" s="685"/>
      <c r="DL38" s="692">
        <v>4330612</v>
      </c>
      <c r="DM38" s="684"/>
      <c r="DN38" s="684"/>
      <c r="DO38" s="684"/>
      <c r="DP38" s="684"/>
      <c r="DQ38" s="684"/>
      <c r="DR38" s="684"/>
      <c r="DS38" s="684"/>
      <c r="DT38" s="684"/>
      <c r="DU38" s="684"/>
      <c r="DV38" s="685"/>
      <c r="DW38" s="688">
        <v>13.2</v>
      </c>
      <c r="DX38" s="720"/>
      <c r="DY38" s="720"/>
      <c r="DZ38" s="720"/>
      <c r="EA38" s="720"/>
      <c r="EB38" s="720"/>
      <c r="EC38" s="721"/>
    </row>
    <row r="39" spans="2:133" ht="11.25" customHeight="1" x14ac:dyDescent="0.15">
      <c r="B39" s="680" t="s">
        <v>342</v>
      </c>
      <c r="C39" s="681"/>
      <c r="D39" s="681"/>
      <c r="E39" s="681"/>
      <c r="F39" s="681"/>
      <c r="G39" s="681"/>
      <c r="H39" s="681"/>
      <c r="I39" s="681"/>
      <c r="J39" s="681"/>
      <c r="K39" s="681"/>
      <c r="L39" s="681"/>
      <c r="M39" s="681"/>
      <c r="N39" s="681"/>
      <c r="O39" s="681"/>
      <c r="P39" s="681"/>
      <c r="Q39" s="682"/>
      <c r="R39" s="683">
        <v>5999338</v>
      </c>
      <c r="S39" s="684"/>
      <c r="T39" s="684"/>
      <c r="U39" s="684"/>
      <c r="V39" s="684"/>
      <c r="W39" s="684"/>
      <c r="X39" s="684"/>
      <c r="Y39" s="685"/>
      <c r="Z39" s="686">
        <v>8.6999999999999993</v>
      </c>
      <c r="AA39" s="686"/>
      <c r="AB39" s="686"/>
      <c r="AC39" s="686"/>
      <c r="AD39" s="687" t="s">
        <v>237</v>
      </c>
      <c r="AE39" s="687"/>
      <c r="AF39" s="687"/>
      <c r="AG39" s="687"/>
      <c r="AH39" s="687"/>
      <c r="AI39" s="687"/>
      <c r="AJ39" s="687"/>
      <c r="AK39" s="687"/>
      <c r="AL39" s="688" t="s">
        <v>237</v>
      </c>
      <c r="AM39" s="689"/>
      <c r="AN39" s="689"/>
      <c r="AO39" s="690"/>
      <c r="AQ39" s="761" t="s">
        <v>343</v>
      </c>
      <c r="AR39" s="762"/>
      <c r="AS39" s="762"/>
      <c r="AT39" s="762"/>
      <c r="AU39" s="762"/>
      <c r="AV39" s="762"/>
      <c r="AW39" s="762"/>
      <c r="AX39" s="762"/>
      <c r="AY39" s="763"/>
      <c r="AZ39" s="683">
        <v>2950</v>
      </c>
      <c r="BA39" s="684"/>
      <c r="BB39" s="684"/>
      <c r="BC39" s="684"/>
      <c r="BD39" s="708"/>
      <c r="BE39" s="708"/>
      <c r="BF39" s="738"/>
      <c r="BG39" s="698" t="s">
        <v>344</v>
      </c>
      <c r="BH39" s="699"/>
      <c r="BI39" s="699"/>
      <c r="BJ39" s="699"/>
      <c r="BK39" s="699"/>
      <c r="BL39" s="699"/>
      <c r="BM39" s="699"/>
      <c r="BN39" s="699"/>
      <c r="BO39" s="699"/>
      <c r="BP39" s="699"/>
      <c r="BQ39" s="699"/>
      <c r="BR39" s="699"/>
      <c r="BS39" s="699"/>
      <c r="BT39" s="699"/>
      <c r="BU39" s="700"/>
      <c r="BV39" s="683">
        <v>27770</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2138660</v>
      </c>
      <c r="CS39" s="708"/>
      <c r="CT39" s="708"/>
      <c r="CU39" s="708"/>
      <c r="CV39" s="708"/>
      <c r="CW39" s="708"/>
      <c r="CX39" s="708"/>
      <c r="CY39" s="709"/>
      <c r="CZ39" s="688">
        <v>3.2</v>
      </c>
      <c r="DA39" s="720"/>
      <c r="DB39" s="720"/>
      <c r="DC39" s="722"/>
      <c r="DD39" s="692">
        <v>494072</v>
      </c>
      <c r="DE39" s="708"/>
      <c r="DF39" s="708"/>
      <c r="DG39" s="708"/>
      <c r="DH39" s="708"/>
      <c r="DI39" s="708"/>
      <c r="DJ39" s="708"/>
      <c r="DK39" s="709"/>
      <c r="DL39" s="692" t="s">
        <v>237</v>
      </c>
      <c r="DM39" s="708"/>
      <c r="DN39" s="708"/>
      <c r="DO39" s="708"/>
      <c r="DP39" s="708"/>
      <c r="DQ39" s="708"/>
      <c r="DR39" s="708"/>
      <c r="DS39" s="708"/>
      <c r="DT39" s="708"/>
      <c r="DU39" s="708"/>
      <c r="DV39" s="709"/>
      <c r="DW39" s="688" t="s">
        <v>237</v>
      </c>
      <c r="DX39" s="720"/>
      <c r="DY39" s="720"/>
      <c r="DZ39" s="720"/>
      <c r="EA39" s="720"/>
      <c r="EB39" s="720"/>
      <c r="EC39" s="721"/>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237</v>
      </c>
      <c r="AA40" s="686"/>
      <c r="AB40" s="686"/>
      <c r="AC40" s="686"/>
      <c r="AD40" s="687" t="s">
        <v>237</v>
      </c>
      <c r="AE40" s="687"/>
      <c r="AF40" s="687"/>
      <c r="AG40" s="687"/>
      <c r="AH40" s="687"/>
      <c r="AI40" s="687"/>
      <c r="AJ40" s="687"/>
      <c r="AK40" s="687"/>
      <c r="AL40" s="688" t="s">
        <v>237</v>
      </c>
      <c r="AM40" s="689"/>
      <c r="AN40" s="689"/>
      <c r="AO40" s="690"/>
      <c r="AQ40" s="761" t="s">
        <v>347</v>
      </c>
      <c r="AR40" s="762"/>
      <c r="AS40" s="762"/>
      <c r="AT40" s="762"/>
      <c r="AU40" s="762"/>
      <c r="AV40" s="762"/>
      <c r="AW40" s="762"/>
      <c r="AX40" s="762"/>
      <c r="AY40" s="763"/>
      <c r="AZ40" s="683">
        <v>1581</v>
      </c>
      <c r="BA40" s="684"/>
      <c r="BB40" s="684"/>
      <c r="BC40" s="684"/>
      <c r="BD40" s="708"/>
      <c r="BE40" s="708"/>
      <c r="BF40" s="738"/>
      <c r="BG40" s="764" t="s">
        <v>348</v>
      </c>
      <c r="BH40" s="765"/>
      <c r="BI40" s="765"/>
      <c r="BJ40" s="765"/>
      <c r="BK40" s="765"/>
      <c r="BL40" s="236"/>
      <c r="BM40" s="699" t="s">
        <v>349</v>
      </c>
      <c r="BN40" s="699"/>
      <c r="BO40" s="699"/>
      <c r="BP40" s="699"/>
      <c r="BQ40" s="699"/>
      <c r="BR40" s="699"/>
      <c r="BS40" s="699"/>
      <c r="BT40" s="699"/>
      <c r="BU40" s="700"/>
      <c r="BV40" s="683">
        <v>96</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6694795</v>
      </c>
      <c r="CS40" s="684"/>
      <c r="CT40" s="684"/>
      <c r="CU40" s="684"/>
      <c r="CV40" s="684"/>
      <c r="CW40" s="684"/>
      <c r="CX40" s="684"/>
      <c r="CY40" s="685"/>
      <c r="CZ40" s="688">
        <v>9.9</v>
      </c>
      <c r="DA40" s="720"/>
      <c r="DB40" s="720"/>
      <c r="DC40" s="722"/>
      <c r="DD40" s="692">
        <v>308857</v>
      </c>
      <c r="DE40" s="684"/>
      <c r="DF40" s="684"/>
      <c r="DG40" s="684"/>
      <c r="DH40" s="684"/>
      <c r="DI40" s="684"/>
      <c r="DJ40" s="684"/>
      <c r="DK40" s="685"/>
      <c r="DL40" s="692">
        <v>304465</v>
      </c>
      <c r="DM40" s="684"/>
      <c r="DN40" s="684"/>
      <c r="DO40" s="684"/>
      <c r="DP40" s="684"/>
      <c r="DQ40" s="684"/>
      <c r="DR40" s="684"/>
      <c r="DS40" s="684"/>
      <c r="DT40" s="684"/>
      <c r="DU40" s="684"/>
      <c r="DV40" s="685"/>
      <c r="DW40" s="688">
        <v>0.9</v>
      </c>
      <c r="DX40" s="720"/>
      <c r="DY40" s="720"/>
      <c r="DZ40" s="720"/>
      <c r="EA40" s="720"/>
      <c r="EB40" s="720"/>
      <c r="EC40" s="721"/>
    </row>
    <row r="41" spans="2:133" ht="11.25" customHeight="1" x14ac:dyDescent="0.15">
      <c r="B41" s="680" t="s">
        <v>351</v>
      </c>
      <c r="C41" s="681"/>
      <c r="D41" s="681"/>
      <c r="E41" s="681"/>
      <c r="F41" s="681"/>
      <c r="G41" s="681"/>
      <c r="H41" s="681"/>
      <c r="I41" s="681"/>
      <c r="J41" s="681"/>
      <c r="K41" s="681"/>
      <c r="L41" s="681"/>
      <c r="M41" s="681"/>
      <c r="N41" s="681"/>
      <c r="O41" s="681"/>
      <c r="P41" s="681"/>
      <c r="Q41" s="682"/>
      <c r="R41" s="683">
        <v>1734038</v>
      </c>
      <c r="S41" s="684"/>
      <c r="T41" s="684"/>
      <c r="U41" s="684"/>
      <c r="V41" s="684"/>
      <c r="W41" s="684"/>
      <c r="X41" s="684"/>
      <c r="Y41" s="685"/>
      <c r="Z41" s="686">
        <v>2.5</v>
      </c>
      <c r="AA41" s="686"/>
      <c r="AB41" s="686"/>
      <c r="AC41" s="686"/>
      <c r="AD41" s="687" t="s">
        <v>237</v>
      </c>
      <c r="AE41" s="687"/>
      <c r="AF41" s="687"/>
      <c r="AG41" s="687"/>
      <c r="AH41" s="687"/>
      <c r="AI41" s="687"/>
      <c r="AJ41" s="687"/>
      <c r="AK41" s="687"/>
      <c r="AL41" s="688" t="s">
        <v>237</v>
      </c>
      <c r="AM41" s="689"/>
      <c r="AN41" s="689"/>
      <c r="AO41" s="690"/>
      <c r="AQ41" s="761" t="s">
        <v>352</v>
      </c>
      <c r="AR41" s="762"/>
      <c r="AS41" s="762"/>
      <c r="AT41" s="762"/>
      <c r="AU41" s="762"/>
      <c r="AV41" s="762"/>
      <c r="AW41" s="762"/>
      <c r="AX41" s="762"/>
      <c r="AY41" s="763"/>
      <c r="AZ41" s="683">
        <v>1453911</v>
      </c>
      <c r="BA41" s="684"/>
      <c r="BB41" s="684"/>
      <c r="BC41" s="684"/>
      <c r="BD41" s="708"/>
      <c r="BE41" s="708"/>
      <c r="BF41" s="738"/>
      <c r="BG41" s="764"/>
      <c r="BH41" s="765"/>
      <c r="BI41" s="765"/>
      <c r="BJ41" s="765"/>
      <c r="BK41" s="765"/>
      <c r="BL41" s="236"/>
      <c r="BM41" s="699" t="s">
        <v>353</v>
      </c>
      <c r="BN41" s="699"/>
      <c r="BO41" s="699"/>
      <c r="BP41" s="699"/>
      <c r="BQ41" s="699"/>
      <c r="BR41" s="699"/>
      <c r="BS41" s="699"/>
      <c r="BT41" s="699"/>
      <c r="BU41" s="700"/>
      <c r="BV41" s="683" t="s">
        <v>237</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237</v>
      </c>
      <c r="CS41" s="708"/>
      <c r="CT41" s="708"/>
      <c r="CU41" s="708"/>
      <c r="CV41" s="708"/>
      <c r="CW41" s="708"/>
      <c r="CX41" s="708"/>
      <c r="CY41" s="709"/>
      <c r="CZ41" s="688" t="s">
        <v>237</v>
      </c>
      <c r="DA41" s="720"/>
      <c r="DB41" s="720"/>
      <c r="DC41" s="722"/>
      <c r="DD41" s="692" t="s">
        <v>237</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68869218</v>
      </c>
      <c r="S42" s="769"/>
      <c r="T42" s="769"/>
      <c r="U42" s="769"/>
      <c r="V42" s="769"/>
      <c r="W42" s="769"/>
      <c r="X42" s="769"/>
      <c r="Y42" s="777"/>
      <c r="Z42" s="778">
        <v>100</v>
      </c>
      <c r="AA42" s="778"/>
      <c r="AB42" s="778"/>
      <c r="AC42" s="778"/>
      <c r="AD42" s="779">
        <v>31000556</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4110956</v>
      </c>
      <c r="BA42" s="769"/>
      <c r="BB42" s="769"/>
      <c r="BC42" s="769"/>
      <c r="BD42" s="754"/>
      <c r="BE42" s="754"/>
      <c r="BF42" s="756"/>
      <c r="BG42" s="766"/>
      <c r="BH42" s="767"/>
      <c r="BI42" s="767"/>
      <c r="BJ42" s="767"/>
      <c r="BK42" s="767"/>
      <c r="BL42" s="237"/>
      <c r="BM42" s="711" t="s">
        <v>357</v>
      </c>
      <c r="BN42" s="711"/>
      <c r="BO42" s="711"/>
      <c r="BP42" s="711"/>
      <c r="BQ42" s="711"/>
      <c r="BR42" s="711"/>
      <c r="BS42" s="711"/>
      <c r="BT42" s="711"/>
      <c r="BU42" s="712"/>
      <c r="BV42" s="768">
        <v>349</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7939895</v>
      </c>
      <c r="CS42" s="684"/>
      <c r="CT42" s="684"/>
      <c r="CU42" s="684"/>
      <c r="CV42" s="684"/>
      <c r="CW42" s="684"/>
      <c r="CX42" s="684"/>
      <c r="CY42" s="685"/>
      <c r="CZ42" s="688">
        <v>11.7</v>
      </c>
      <c r="DA42" s="689"/>
      <c r="DB42" s="689"/>
      <c r="DC42" s="701"/>
      <c r="DD42" s="692">
        <v>1095292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86318</v>
      </c>
      <c r="CS43" s="708"/>
      <c r="CT43" s="708"/>
      <c r="CU43" s="708"/>
      <c r="CV43" s="708"/>
      <c r="CW43" s="708"/>
      <c r="CX43" s="708"/>
      <c r="CY43" s="709"/>
      <c r="CZ43" s="688">
        <v>0.1</v>
      </c>
      <c r="DA43" s="720"/>
      <c r="DB43" s="720"/>
      <c r="DC43" s="722"/>
      <c r="DD43" s="692">
        <v>82937</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7922387</v>
      </c>
      <c r="CS44" s="684"/>
      <c r="CT44" s="684"/>
      <c r="CU44" s="684"/>
      <c r="CV44" s="684"/>
      <c r="CW44" s="684"/>
      <c r="CX44" s="684"/>
      <c r="CY44" s="685"/>
      <c r="CZ44" s="688">
        <v>11.7</v>
      </c>
      <c r="DA44" s="689"/>
      <c r="DB44" s="689"/>
      <c r="DC44" s="701"/>
      <c r="DD44" s="692">
        <v>1095292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4092273</v>
      </c>
      <c r="CS45" s="708"/>
      <c r="CT45" s="708"/>
      <c r="CU45" s="708"/>
      <c r="CV45" s="708"/>
      <c r="CW45" s="708"/>
      <c r="CX45" s="708"/>
      <c r="CY45" s="709"/>
      <c r="CZ45" s="688">
        <v>6.1</v>
      </c>
      <c r="DA45" s="720"/>
      <c r="DB45" s="720"/>
      <c r="DC45" s="722"/>
      <c r="DD45" s="692">
        <v>172926</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3722250</v>
      </c>
      <c r="CS46" s="684"/>
      <c r="CT46" s="684"/>
      <c r="CU46" s="684"/>
      <c r="CV46" s="684"/>
      <c r="CW46" s="684"/>
      <c r="CX46" s="684"/>
      <c r="CY46" s="685"/>
      <c r="CZ46" s="688">
        <v>5.5</v>
      </c>
      <c r="DA46" s="689"/>
      <c r="DB46" s="689"/>
      <c r="DC46" s="701"/>
      <c r="DD46" s="692">
        <v>919436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17508</v>
      </c>
      <c r="CS47" s="708"/>
      <c r="CT47" s="708"/>
      <c r="CU47" s="708"/>
      <c r="CV47" s="708"/>
      <c r="CW47" s="708"/>
      <c r="CX47" s="708"/>
      <c r="CY47" s="709"/>
      <c r="CZ47" s="688">
        <v>0</v>
      </c>
      <c r="DA47" s="720"/>
      <c r="DB47" s="720"/>
      <c r="DC47" s="722"/>
      <c r="DD47" s="692" t="s">
        <v>237</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132</v>
      </c>
      <c r="CS48" s="684"/>
      <c r="CT48" s="684"/>
      <c r="CU48" s="684"/>
      <c r="CV48" s="684"/>
      <c r="CW48" s="684"/>
      <c r="CX48" s="684"/>
      <c r="CY48" s="685"/>
      <c r="CZ48" s="688" t="s">
        <v>132</v>
      </c>
      <c r="DA48" s="689"/>
      <c r="DB48" s="689"/>
      <c r="DC48" s="701"/>
      <c r="DD48" s="692" t="s">
        <v>132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67616958</v>
      </c>
      <c r="CS49" s="754"/>
      <c r="CT49" s="754"/>
      <c r="CU49" s="754"/>
      <c r="CV49" s="754"/>
      <c r="CW49" s="754"/>
      <c r="CX49" s="754"/>
      <c r="CY49" s="785"/>
      <c r="CZ49" s="780">
        <v>100</v>
      </c>
      <c r="DA49" s="786"/>
      <c r="DB49" s="786"/>
      <c r="DC49" s="787"/>
      <c r="DD49" s="788">
        <v>34594800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F7dTW6kjctXfV8gZTF+wbTAI7pbWtCOIh4SYuL+jH2DY0UjFzu343gN+qKxpK8RreWSEe5vdYB1CKajImVuJA==" saltValue="L6HQm7jRtsmK3QCkm+SId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Z1" zoomScale="55" zoomScaleNormal="55" zoomScaleSheetLayoutView="70" workbookViewId="0">
      <selection activeCell="DQ102" sqref="DQ102:DU10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69551</v>
      </c>
      <c r="R7" s="819"/>
      <c r="S7" s="819"/>
      <c r="T7" s="819"/>
      <c r="U7" s="819"/>
      <c r="V7" s="819">
        <v>68316</v>
      </c>
      <c r="W7" s="819"/>
      <c r="X7" s="819"/>
      <c r="Y7" s="819"/>
      <c r="Z7" s="819"/>
      <c r="AA7" s="819">
        <v>1235</v>
      </c>
      <c r="AB7" s="819"/>
      <c r="AC7" s="819"/>
      <c r="AD7" s="819"/>
      <c r="AE7" s="820"/>
      <c r="AF7" s="821">
        <v>1159</v>
      </c>
      <c r="AG7" s="822"/>
      <c r="AH7" s="822"/>
      <c r="AI7" s="822"/>
      <c r="AJ7" s="823"/>
      <c r="AK7" s="858">
        <v>1729</v>
      </c>
      <c r="AL7" s="859"/>
      <c r="AM7" s="859"/>
      <c r="AN7" s="859"/>
      <c r="AO7" s="859"/>
      <c r="AP7" s="859">
        <v>63944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2</v>
      </c>
      <c r="CI7" s="856"/>
      <c r="CJ7" s="856"/>
      <c r="CK7" s="856"/>
      <c r="CL7" s="857"/>
      <c r="CM7" s="855">
        <v>243</v>
      </c>
      <c r="CN7" s="856"/>
      <c r="CO7" s="856"/>
      <c r="CP7" s="856"/>
      <c r="CQ7" s="857"/>
      <c r="CR7" s="855">
        <v>1</v>
      </c>
      <c r="CS7" s="856"/>
      <c r="CT7" s="856"/>
      <c r="CU7" s="856"/>
      <c r="CV7" s="857"/>
      <c r="CW7" s="855">
        <v>3</v>
      </c>
      <c r="CX7" s="856"/>
      <c r="CY7" s="856"/>
      <c r="CZ7" s="856"/>
      <c r="DA7" s="857"/>
      <c r="DB7" s="855" t="s">
        <v>599</v>
      </c>
      <c r="DC7" s="856"/>
      <c r="DD7" s="856"/>
      <c r="DE7" s="856"/>
      <c r="DF7" s="857"/>
      <c r="DG7" s="855" t="s">
        <v>599</v>
      </c>
      <c r="DH7" s="856"/>
      <c r="DI7" s="856"/>
      <c r="DJ7" s="856"/>
      <c r="DK7" s="857"/>
      <c r="DL7" s="855" t="s">
        <v>599</v>
      </c>
      <c r="DM7" s="856"/>
      <c r="DN7" s="856"/>
      <c r="DO7" s="856"/>
      <c r="DP7" s="857"/>
      <c r="DQ7" s="855" t="s">
        <v>599</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48</v>
      </c>
      <c r="R8" s="843"/>
      <c r="S8" s="843"/>
      <c r="T8" s="843"/>
      <c r="U8" s="843"/>
      <c r="V8" s="843">
        <v>48</v>
      </c>
      <c r="W8" s="843"/>
      <c r="X8" s="843"/>
      <c r="Y8" s="843"/>
      <c r="Z8" s="843"/>
      <c r="AA8" s="843" t="s">
        <v>599</v>
      </c>
      <c r="AB8" s="843"/>
      <c r="AC8" s="843"/>
      <c r="AD8" s="843"/>
      <c r="AE8" s="844"/>
      <c r="AF8" s="845" t="s">
        <v>393</v>
      </c>
      <c r="AG8" s="846"/>
      <c r="AH8" s="846"/>
      <c r="AI8" s="846"/>
      <c r="AJ8" s="847"/>
      <c r="AK8" s="848">
        <v>48</v>
      </c>
      <c r="AL8" s="849"/>
      <c r="AM8" s="849"/>
      <c r="AN8" s="849"/>
      <c r="AO8" s="849"/>
      <c r="AP8" s="849">
        <v>329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t="s">
        <v>599</v>
      </c>
      <c r="CI8" s="866"/>
      <c r="CJ8" s="866"/>
      <c r="CK8" s="866"/>
      <c r="CL8" s="867"/>
      <c r="CM8" s="865">
        <v>3</v>
      </c>
      <c r="CN8" s="866"/>
      <c r="CO8" s="866"/>
      <c r="CP8" s="866"/>
      <c r="CQ8" s="867"/>
      <c r="CR8" s="865">
        <v>3</v>
      </c>
      <c r="CS8" s="866"/>
      <c r="CT8" s="866"/>
      <c r="CU8" s="866"/>
      <c r="CV8" s="867"/>
      <c r="CW8" s="865" t="s">
        <v>599</v>
      </c>
      <c r="CX8" s="866"/>
      <c r="CY8" s="866"/>
      <c r="CZ8" s="866"/>
      <c r="DA8" s="867"/>
      <c r="DB8" s="865" t="s">
        <v>599</v>
      </c>
      <c r="DC8" s="866"/>
      <c r="DD8" s="866"/>
      <c r="DE8" s="866"/>
      <c r="DF8" s="867"/>
      <c r="DG8" s="865" t="s">
        <v>599</v>
      </c>
      <c r="DH8" s="866"/>
      <c r="DI8" s="866"/>
      <c r="DJ8" s="866"/>
      <c r="DK8" s="867"/>
      <c r="DL8" s="865" t="s">
        <v>599</v>
      </c>
      <c r="DM8" s="866"/>
      <c r="DN8" s="866"/>
      <c r="DO8" s="866"/>
      <c r="DP8" s="867"/>
      <c r="DQ8" s="865" t="s">
        <v>599</v>
      </c>
      <c r="DR8" s="866"/>
      <c r="DS8" s="866"/>
      <c r="DT8" s="866"/>
      <c r="DU8" s="867"/>
      <c r="DV8" s="868"/>
      <c r="DW8" s="869"/>
      <c r="DX8" s="869"/>
      <c r="DY8" s="869"/>
      <c r="DZ8" s="870"/>
      <c r="EA8" s="255"/>
    </row>
    <row r="9" spans="1:131" s="256" customFormat="1" ht="26.25" customHeight="1" x14ac:dyDescent="0.15">
      <c r="A9" s="262">
        <v>3</v>
      </c>
      <c r="B9" s="839" t="s">
        <v>394</v>
      </c>
      <c r="C9" s="840"/>
      <c r="D9" s="840"/>
      <c r="E9" s="840"/>
      <c r="F9" s="840"/>
      <c r="G9" s="840"/>
      <c r="H9" s="840"/>
      <c r="I9" s="840"/>
      <c r="J9" s="840"/>
      <c r="K9" s="840"/>
      <c r="L9" s="840"/>
      <c r="M9" s="840"/>
      <c r="N9" s="840"/>
      <c r="O9" s="840"/>
      <c r="P9" s="841"/>
      <c r="Q9" s="842">
        <v>34</v>
      </c>
      <c r="R9" s="843"/>
      <c r="S9" s="843"/>
      <c r="T9" s="843"/>
      <c r="U9" s="843"/>
      <c r="V9" s="843">
        <v>17</v>
      </c>
      <c r="W9" s="843"/>
      <c r="X9" s="843"/>
      <c r="Y9" s="843"/>
      <c r="Z9" s="843"/>
      <c r="AA9" s="843">
        <v>17</v>
      </c>
      <c r="AB9" s="843"/>
      <c r="AC9" s="843"/>
      <c r="AD9" s="843"/>
      <c r="AE9" s="844"/>
      <c r="AF9" s="845">
        <v>17</v>
      </c>
      <c r="AG9" s="846"/>
      <c r="AH9" s="846"/>
      <c r="AI9" s="846"/>
      <c r="AJ9" s="847"/>
      <c r="AK9" s="848" t="s">
        <v>585</v>
      </c>
      <c r="AL9" s="849"/>
      <c r="AM9" s="849"/>
      <c r="AN9" s="849"/>
      <c r="AO9" s="849"/>
      <c r="AP9" s="849">
        <v>13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10</v>
      </c>
      <c r="CI9" s="866"/>
      <c r="CJ9" s="866"/>
      <c r="CK9" s="866"/>
      <c r="CL9" s="867"/>
      <c r="CM9" s="865">
        <v>102</v>
      </c>
      <c r="CN9" s="866"/>
      <c r="CO9" s="866"/>
      <c r="CP9" s="866"/>
      <c r="CQ9" s="867"/>
      <c r="CR9" s="865">
        <v>4</v>
      </c>
      <c r="CS9" s="866"/>
      <c r="CT9" s="866"/>
      <c r="CU9" s="866"/>
      <c r="CV9" s="867"/>
      <c r="CW9" s="865">
        <v>53</v>
      </c>
      <c r="CX9" s="866"/>
      <c r="CY9" s="866"/>
      <c r="CZ9" s="866"/>
      <c r="DA9" s="867"/>
      <c r="DB9" s="865" t="s">
        <v>605</v>
      </c>
      <c r="DC9" s="866"/>
      <c r="DD9" s="866"/>
      <c r="DE9" s="866"/>
      <c r="DF9" s="867"/>
      <c r="DG9" s="865" t="s">
        <v>603</v>
      </c>
      <c r="DH9" s="866"/>
      <c r="DI9" s="866"/>
      <c r="DJ9" s="866"/>
      <c r="DK9" s="867"/>
      <c r="DL9" s="865" t="s">
        <v>603</v>
      </c>
      <c r="DM9" s="866"/>
      <c r="DN9" s="866"/>
      <c r="DO9" s="866"/>
      <c r="DP9" s="867"/>
      <c r="DQ9" s="865" t="s">
        <v>603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-1</v>
      </c>
      <c r="CI10" s="866"/>
      <c r="CJ10" s="866"/>
      <c r="CK10" s="866"/>
      <c r="CL10" s="867"/>
      <c r="CM10" s="865">
        <v>12</v>
      </c>
      <c r="CN10" s="866"/>
      <c r="CO10" s="866"/>
      <c r="CP10" s="866"/>
      <c r="CQ10" s="867"/>
      <c r="CR10" s="865">
        <v>9</v>
      </c>
      <c r="CS10" s="866"/>
      <c r="CT10" s="866"/>
      <c r="CU10" s="866"/>
      <c r="CV10" s="867"/>
      <c r="CW10" s="865">
        <v>6</v>
      </c>
      <c r="CX10" s="866"/>
      <c r="CY10" s="866"/>
      <c r="CZ10" s="866"/>
      <c r="DA10" s="867"/>
      <c r="DB10" s="865" t="s">
        <v>605</v>
      </c>
      <c r="DC10" s="866"/>
      <c r="DD10" s="866"/>
      <c r="DE10" s="866"/>
      <c r="DF10" s="867"/>
      <c r="DG10" s="865" t="s">
        <v>603</v>
      </c>
      <c r="DH10" s="866"/>
      <c r="DI10" s="866"/>
      <c r="DJ10" s="866"/>
      <c r="DK10" s="867"/>
      <c r="DL10" s="865" t="s">
        <v>603</v>
      </c>
      <c r="DM10" s="866"/>
      <c r="DN10" s="866"/>
      <c r="DO10" s="866"/>
      <c r="DP10" s="867"/>
      <c r="DQ10" s="865" t="s">
        <v>603</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594</v>
      </c>
      <c r="BT11" s="853"/>
      <c r="BU11" s="853"/>
      <c r="BV11" s="853"/>
      <c r="BW11" s="853"/>
      <c r="BX11" s="853"/>
      <c r="BY11" s="853"/>
      <c r="BZ11" s="853"/>
      <c r="CA11" s="853"/>
      <c r="CB11" s="853"/>
      <c r="CC11" s="853"/>
      <c r="CD11" s="853"/>
      <c r="CE11" s="853"/>
      <c r="CF11" s="853"/>
      <c r="CG11" s="854"/>
      <c r="CH11" s="865">
        <v>4</v>
      </c>
      <c r="CI11" s="866"/>
      <c r="CJ11" s="866"/>
      <c r="CK11" s="866"/>
      <c r="CL11" s="867"/>
      <c r="CM11" s="865">
        <v>23</v>
      </c>
      <c r="CN11" s="866"/>
      <c r="CO11" s="866"/>
      <c r="CP11" s="866"/>
      <c r="CQ11" s="867"/>
      <c r="CR11" s="865">
        <v>55</v>
      </c>
      <c r="CS11" s="866"/>
      <c r="CT11" s="866"/>
      <c r="CU11" s="866"/>
      <c r="CV11" s="867"/>
      <c r="CW11" s="865" t="s">
        <v>599</v>
      </c>
      <c r="CX11" s="866"/>
      <c r="CY11" s="866"/>
      <c r="CZ11" s="866"/>
      <c r="DA11" s="867"/>
      <c r="DB11" s="865" t="s">
        <v>599</v>
      </c>
      <c r="DC11" s="866"/>
      <c r="DD11" s="866"/>
      <c r="DE11" s="866"/>
      <c r="DF11" s="867"/>
      <c r="DG11" s="865" t="s">
        <v>599</v>
      </c>
      <c r="DH11" s="866"/>
      <c r="DI11" s="866"/>
      <c r="DJ11" s="866"/>
      <c r="DK11" s="867"/>
      <c r="DL11" s="865" t="s">
        <v>599</v>
      </c>
      <c r="DM11" s="866"/>
      <c r="DN11" s="866"/>
      <c r="DO11" s="866"/>
      <c r="DP11" s="867"/>
      <c r="DQ11" s="865" t="s">
        <v>599</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595</v>
      </c>
      <c r="BT12" s="853"/>
      <c r="BU12" s="853"/>
      <c r="BV12" s="853"/>
      <c r="BW12" s="853"/>
      <c r="BX12" s="853"/>
      <c r="BY12" s="853"/>
      <c r="BZ12" s="853"/>
      <c r="CA12" s="853"/>
      <c r="CB12" s="853"/>
      <c r="CC12" s="853"/>
      <c r="CD12" s="853"/>
      <c r="CE12" s="853"/>
      <c r="CF12" s="853"/>
      <c r="CG12" s="854"/>
      <c r="CH12" s="865" t="s">
        <v>599</v>
      </c>
      <c r="CI12" s="866"/>
      <c r="CJ12" s="866"/>
      <c r="CK12" s="866"/>
      <c r="CL12" s="867"/>
      <c r="CM12" s="865">
        <v>322</v>
      </c>
      <c r="CN12" s="866"/>
      <c r="CO12" s="866"/>
      <c r="CP12" s="866"/>
      <c r="CQ12" s="867"/>
      <c r="CR12" s="865">
        <v>150</v>
      </c>
      <c r="CS12" s="866"/>
      <c r="CT12" s="866"/>
      <c r="CU12" s="866"/>
      <c r="CV12" s="867"/>
      <c r="CW12" s="865" t="s">
        <v>599</v>
      </c>
      <c r="CX12" s="866"/>
      <c r="CY12" s="866"/>
      <c r="CZ12" s="866"/>
      <c r="DA12" s="867"/>
      <c r="DB12" s="865" t="s">
        <v>599</v>
      </c>
      <c r="DC12" s="866"/>
      <c r="DD12" s="866"/>
      <c r="DE12" s="866"/>
      <c r="DF12" s="867"/>
      <c r="DG12" s="865" t="s">
        <v>599</v>
      </c>
      <c r="DH12" s="866"/>
      <c r="DI12" s="866"/>
      <c r="DJ12" s="866"/>
      <c r="DK12" s="867"/>
      <c r="DL12" s="865" t="s">
        <v>599</v>
      </c>
      <c r="DM12" s="866"/>
      <c r="DN12" s="866"/>
      <c r="DO12" s="866"/>
      <c r="DP12" s="867"/>
      <c r="DQ12" s="865" t="s">
        <v>599</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596</v>
      </c>
      <c r="BT13" s="853"/>
      <c r="BU13" s="853"/>
      <c r="BV13" s="853"/>
      <c r="BW13" s="853"/>
      <c r="BX13" s="853"/>
      <c r="BY13" s="853"/>
      <c r="BZ13" s="853"/>
      <c r="CA13" s="853"/>
      <c r="CB13" s="853"/>
      <c r="CC13" s="853"/>
      <c r="CD13" s="853"/>
      <c r="CE13" s="853"/>
      <c r="CF13" s="853"/>
      <c r="CG13" s="854"/>
      <c r="CH13" s="865">
        <v>6</v>
      </c>
      <c r="CI13" s="866"/>
      <c r="CJ13" s="866"/>
      <c r="CK13" s="866"/>
      <c r="CL13" s="867"/>
      <c r="CM13" s="865">
        <v>1032</v>
      </c>
      <c r="CN13" s="866"/>
      <c r="CO13" s="866"/>
      <c r="CP13" s="866"/>
      <c r="CQ13" s="867"/>
      <c r="CR13" s="865">
        <v>150</v>
      </c>
      <c r="CS13" s="866"/>
      <c r="CT13" s="866"/>
      <c r="CU13" s="866"/>
      <c r="CV13" s="867"/>
      <c r="CW13" s="865">
        <v>18</v>
      </c>
      <c r="CX13" s="866"/>
      <c r="CY13" s="866"/>
      <c r="CZ13" s="866"/>
      <c r="DA13" s="867"/>
      <c r="DB13" s="865" t="s">
        <v>605</v>
      </c>
      <c r="DC13" s="866"/>
      <c r="DD13" s="866"/>
      <c r="DE13" s="866"/>
      <c r="DF13" s="867"/>
      <c r="DG13" s="865" t="s">
        <v>604</v>
      </c>
      <c r="DH13" s="866"/>
      <c r="DI13" s="866"/>
      <c r="DJ13" s="866"/>
      <c r="DK13" s="867"/>
      <c r="DL13" s="865" t="s">
        <v>604</v>
      </c>
      <c r="DM13" s="866"/>
      <c r="DN13" s="866"/>
      <c r="DO13" s="866"/>
      <c r="DP13" s="867"/>
      <c r="DQ13" s="865" t="s">
        <v>604</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69585</v>
      </c>
      <c r="R23" s="878"/>
      <c r="S23" s="878"/>
      <c r="T23" s="878"/>
      <c r="U23" s="878"/>
      <c r="V23" s="878">
        <v>68333</v>
      </c>
      <c r="W23" s="878"/>
      <c r="X23" s="878"/>
      <c r="Y23" s="878"/>
      <c r="Z23" s="878"/>
      <c r="AA23" s="878">
        <f>SUM(AA7:AE9)</f>
        <v>1252</v>
      </c>
      <c r="AB23" s="878"/>
      <c r="AC23" s="878"/>
      <c r="AD23" s="878"/>
      <c r="AE23" s="879"/>
      <c r="AF23" s="880">
        <v>1176</v>
      </c>
      <c r="AG23" s="878"/>
      <c r="AH23" s="878"/>
      <c r="AI23" s="878"/>
      <c r="AJ23" s="881"/>
      <c r="AK23" s="882"/>
      <c r="AL23" s="883"/>
      <c r="AM23" s="883"/>
      <c r="AN23" s="883"/>
      <c r="AO23" s="883"/>
      <c r="AP23" s="878">
        <f>SUM(AP7:AT9)</f>
        <v>64286</v>
      </c>
      <c r="AQ23" s="878"/>
      <c r="AR23" s="878"/>
      <c r="AS23" s="878"/>
      <c r="AT23" s="878"/>
      <c r="AU23" s="884"/>
      <c r="AV23" s="884"/>
      <c r="AW23" s="884"/>
      <c r="AX23" s="884"/>
      <c r="AY23" s="885"/>
      <c r="AZ23" s="893" t="s">
        <v>132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14127</v>
      </c>
      <c r="R28" s="907"/>
      <c r="S28" s="907"/>
      <c r="T28" s="907"/>
      <c r="U28" s="907"/>
      <c r="V28" s="907">
        <v>14081</v>
      </c>
      <c r="W28" s="907"/>
      <c r="X28" s="907"/>
      <c r="Y28" s="907"/>
      <c r="Z28" s="907"/>
      <c r="AA28" s="907">
        <v>46</v>
      </c>
      <c r="AB28" s="907"/>
      <c r="AC28" s="907"/>
      <c r="AD28" s="907"/>
      <c r="AE28" s="908"/>
      <c r="AF28" s="909">
        <v>46</v>
      </c>
      <c r="AG28" s="907"/>
      <c r="AH28" s="907"/>
      <c r="AI28" s="907"/>
      <c r="AJ28" s="910"/>
      <c r="AK28" s="911">
        <v>1454</v>
      </c>
      <c r="AL28" s="902"/>
      <c r="AM28" s="902"/>
      <c r="AN28" s="902"/>
      <c r="AO28" s="902"/>
      <c r="AP28" s="902" t="s">
        <v>599</v>
      </c>
      <c r="AQ28" s="902"/>
      <c r="AR28" s="902"/>
      <c r="AS28" s="902"/>
      <c r="AT28" s="902"/>
      <c r="AU28" s="902" t="s">
        <v>599</v>
      </c>
      <c r="AV28" s="902"/>
      <c r="AW28" s="902"/>
      <c r="AX28" s="902"/>
      <c r="AY28" s="902"/>
      <c r="AZ28" s="903" t="s">
        <v>599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15769</v>
      </c>
      <c r="R29" s="843"/>
      <c r="S29" s="843"/>
      <c r="T29" s="843"/>
      <c r="U29" s="843"/>
      <c r="V29" s="843">
        <v>14557</v>
      </c>
      <c r="W29" s="843"/>
      <c r="X29" s="843"/>
      <c r="Y29" s="843"/>
      <c r="Z29" s="843"/>
      <c r="AA29" s="843">
        <v>1212</v>
      </c>
      <c r="AB29" s="843"/>
      <c r="AC29" s="843"/>
      <c r="AD29" s="843"/>
      <c r="AE29" s="844"/>
      <c r="AF29" s="845">
        <v>1212</v>
      </c>
      <c r="AG29" s="846"/>
      <c r="AH29" s="846"/>
      <c r="AI29" s="846"/>
      <c r="AJ29" s="847"/>
      <c r="AK29" s="914">
        <v>2068</v>
      </c>
      <c r="AL29" s="915"/>
      <c r="AM29" s="915"/>
      <c r="AN29" s="915"/>
      <c r="AO29" s="915"/>
      <c r="AP29" s="915" t="s">
        <v>600</v>
      </c>
      <c r="AQ29" s="915"/>
      <c r="AR29" s="915"/>
      <c r="AS29" s="915"/>
      <c r="AT29" s="915"/>
      <c r="AU29" s="915" t="s">
        <v>599</v>
      </c>
      <c r="AV29" s="915"/>
      <c r="AW29" s="915"/>
      <c r="AX29" s="915"/>
      <c r="AY29" s="915"/>
      <c r="AZ29" s="916" t="s">
        <v>599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1856</v>
      </c>
      <c r="R30" s="843"/>
      <c r="S30" s="843"/>
      <c r="T30" s="843"/>
      <c r="U30" s="843"/>
      <c r="V30" s="843">
        <v>1850</v>
      </c>
      <c r="W30" s="843"/>
      <c r="X30" s="843"/>
      <c r="Y30" s="843"/>
      <c r="Z30" s="843"/>
      <c r="AA30" s="843">
        <v>6</v>
      </c>
      <c r="AB30" s="843"/>
      <c r="AC30" s="843"/>
      <c r="AD30" s="843"/>
      <c r="AE30" s="844"/>
      <c r="AF30" s="845">
        <v>6</v>
      </c>
      <c r="AG30" s="846"/>
      <c r="AH30" s="846"/>
      <c r="AI30" s="846"/>
      <c r="AJ30" s="847"/>
      <c r="AK30" s="914">
        <v>470</v>
      </c>
      <c r="AL30" s="915"/>
      <c r="AM30" s="915"/>
      <c r="AN30" s="915"/>
      <c r="AO30" s="915"/>
      <c r="AP30" s="915" t="s">
        <v>599</v>
      </c>
      <c r="AQ30" s="915"/>
      <c r="AR30" s="915"/>
      <c r="AS30" s="915"/>
      <c r="AT30" s="915"/>
      <c r="AU30" s="915" t="s">
        <v>601</v>
      </c>
      <c r="AV30" s="915"/>
      <c r="AW30" s="915"/>
      <c r="AX30" s="915"/>
      <c r="AY30" s="915"/>
      <c r="AZ30" s="916" t="s">
        <v>602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176</v>
      </c>
      <c r="R31" s="843"/>
      <c r="S31" s="843"/>
      <c r="T31" s="843"/>
      <c r="U31" s="843"/>
      <c r="V31" s="843">
        <v>717</v>
      </c>
      <c r="W31" s="843"/>
      <c r="X31" s="843"/>
      <c r="Y31" s="843"/>
      <c r="Z31" s="843"/>
      <c r="AA31" s="843">
        <v>-541</v>
      </c>
      <c r="AB31" s="843"/>
      <c r="AC31" s="843"/>
      <c r="AD31" s="843"/>
      <c r="AE31" s="844"/>
      <c r="AF31" s="845">
        <v>-541</v>
      </c>
      <c r="AG31" s="846"/>
      <c r="AH31" s="846"/>
      <c r="AI31" s="846"/>
      <c r="AJ31" s="847"/>
      <c r="AK31" s="914">
        <v>11</v>
      </c>
      <c r="AL31" s="915"/>
      <c r="AM31" s="915"/>
      <c r="AN31" s="915"/>
      <c r="AO31" s="915"/>
      <c r="AP31" s="915">
        <v>144</v>
      </c>
      <c r="AQ31" s="915"/>
      <c r="AR31" s="915"/>
      <c r="AS31" s="915"/>
      <c r="AT31" s="915"/>
      <c r="AU31" s="915">
        <v>31</v>
      </c>
      <c r="AV31" s="915"/>
      <c r="AW31" s="915"/>
      <c r="AX31" s="915"/>
      <c r="AY31" s="915"/>
      <c r="AZ31" s="916" t="s">
        <v>599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3405</v>
      </c>
      <c r="R32" s="843"/>
      <c r="S32" s="843"/>
      <c r="T32" s="843"/>
      <c r="U32" s="843"/>
      <c r="V32" s="843">
        <v>2885</v>
      </c>
      <c r="W32" s="843"/>
      <c r="X32" s="843"/>
      <c r="Y32" s="843"/>
      <c r="Z32" s="843"/>
      <c r="AA32" s="843">
        <v>520</v>
      </c>
      <c r="AB32" s="843"/>
      <c r="AC32" s="843"/>
      <c r="AD32" s="843"/>
      <c r="AE32" s="844"/>
      <c r="AF32" s="845">
        <v>4210</v>
      </c>
      <c r="AG32" s="846"/>
      <c r="AH32" s="846"/>
      <c r="AI32" s="846"/>
      <c r="AJ32" s="847"/>
      <c r="AK32" s="914">
        <v>5</v>
      </c>
      <c r="AL32" s="915"/>
      <c r="AM32" s="915"/>
      <c r="AN32" s="915"/>
      <c r="AO32" s="915"/>
      <c r="AP32" s="915">
        <v>12538</v>
      </c>
      <c r="AQ32" s="915"/>
      <c r="AR32" s="915"/>
      <c r="AS32" s="915"/>
      <c r="AT32" s="915"/>
      <c r="AU32" s="915">
        <v>75</v>
      </c>
      <c r="AV32" s="915"/>
      <c r="AW32" s="915"/>
      <c r="AX32" s="915"/>
      <c r="AY32" s="915"/>
      <c r="AZ32" s="916" t="s">
        <v>599</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9</v>
      </c>
      <c r="R33" s="843"/>
      <c r="S33" s="843"/>
      <c r="T33" s="843"/>
      <c r="U33" s="843"/>
      <c r="V33" s="843">
        <v>14</v>
      </c>
      <c r="W33" s="843"/>
      <c r="X33" s="843"/>
      <c r="Y33" s="843"/>
      <c r="Z33" s="843"/>
      <c r="AA33" s="843">
        <v>-5</v>
      </c>
      <c r="AB33" s="843"/>
      <c r="AC33" s="843"/>
      <c r="AD33" s="843"/>
      <c r="AE33" s="844"/>
      <c r="AF33" s="845">
        <v>121</v>
      </c>
      <c r="AG33" s="846"/>
      <c r="AH33" s="846"/>
      <c r="AI33" s="846"/>
      <c r="AJ33" s="847"/>
      <c r="AK33" s="914" t="s">
        <v>599</v>
      </c>
      <c r="AL33" s="915"/>
      <c r="AM33" s="915"/>
      <c r="AN33" s="915"/>
      <c r="AO33" s="915"/>
      <c r="AP33" s="915" t="s">
        <v>599</v>
      </c>
      <c r="AQ33" s="915"/>
      <c r="AR33" s="915"/>
      <c r="AS33" s="915"/>
      <c r="AT33" s="915"/>
      <c r="AU33" s="915" t="s">
        <v>599</v>
      </c>
      <c r="AV33" s="915"/>
      <c r="AW33" s="915"/>
      <c r="AX33" s="915"/>
      <c r="AY33" s="915"/>
      <c r="AZ33" s="916" t="s">
        <v>599</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415</v>
      </c>
      <c r="C34" s="840"/>
      <c r="D34" s="840"/>
      <c r="E34" s="840"/>
      <c r="F34" s="840"/>
      <c r="G34" s="840"/>
      <c r="H34" s="840"/>
      <c r="I34" s="840"/>
      <c r="J34" s="840"/>
      <c r="K34" s="840"/>
      <c r="L34" s="840"/>
      <c r="M34" s="840"/>
      <c r="N34" s="840"/>
      <c r="O34" s="840"/>
      <c r="P34" s="841"/>
      <c r="Q34" s="842">
        <v>5516</v>
      </c>
      <c r="R34" s="843"/>
      <c r="S34" s="843"/>
      <c r="T34" s="843"/>
      <c r="U34" s="843"/>
      <c r="V34" s="843">
        <v>5387</v>
      </c>
      <c r="W34" s="843"/>
      <c r="X34" s="843"/>
      <c r="Y34" s="843"/>
      <c r="Z34" s="843"/>
      <c r="AA34" s="843">
        <v>129</v>
      </c>
      <c r="AB34" s="843"/>
      <c r="AC34" s="843"/>
      <c r="AD34" s="843"/>
      <c r="AE34" s="844"/>
      <c r="AF34" s="845">
        <v>1249</v>
      </c>
      <c r="AG34" s="846"/>
      <c r="AH34" s="846"/>
      <c r="AI34" s="846"/>
      <c r="AJ34" s="847"/>
      <c r="AK34" s="914">
        <v>1900</v>
      </c>
      <c r="AL34" s="915"/>
      <c r="AM34" s="915"/>
      <c r="AN34" s="915"/>
      <c r="AO34" s="915"/>
      <c r="AP34" s="915">
        <v>39618</v>
      </c>
      <c r="AQ34" s="915"/>
      <c r="AR34" s="915"/>
      <c r="AS34" s="915"/>
      <c r="AT34" s="915"/>
      <c r="AU34" s="915">
        <v>22384</v>
      </c>
      <c r="AV34" s="915"/>
      <c r="AW34" s="915"/>
      <c r="AX34" s="915"/>
      <c r="AY34" s="915"/>
      <c r="AZ34" s="916" t="s">
        <v>599</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416</v>
      </c>
      <c r="C35" s="840"/>
      <c r="D35" s="840"/>
      <c r="E35" s="840"/>
      <c r="F35" s="840"/>
      <c r="G35" s="840"/>
      <c r="H35" s="840"/>
      <c r="I35" s="840"/>
      <c r="J35" s="840"/>
      <c r="K35" s="840"/>
      <c r="L35" s="840"/>
      <c r="M35" s="840"/>
      <c r="N35" s="840"/>
      <c r="O35" s="840"/>
      <c r="P35" s="841"/>
      <c r="Q35" s="842">
        <v>346</v>
      </c>
      <c r="R35" s="843"/>
      <c r="S35" s="843"/>
      <c r="T35" s="843"/>
      <c r="U35" s="843"/>
      <c r="V35" s="843">
        <v>346</v>
      </c>
      <c r="W35" s="843"/>
      <c r="X35" s="843"/>
      <c r="Y35" s="843"/>
      <c r="Z35" s="843"/>
      <c r="AA35" s="843" t="s">
        <v>599</v>
      </c>
      <c r="AB35" s="843"/>
      <c r="AC35" s="843"/>
      <c r="AD35" s="843"/>
      <c r="AE35" s="844"/>
      <c r="AF35" s="845" t="s">
        <v>132</v>
      </c>
      <c r="AG35" s="846"/>
      <c r="AH35" s="846"/>
      <c r="AI35" s="846"/>
      <c r="AJ35" s="847"/>
      <c r="AK35" s="914">
        <v>2</v>
      </c>
      <c r="AL35" s="915"/>
      <c r="AM35" s="915"/>
      <c r="AN35" s="915"/>
      <c r="AO35" s="915"/>
      <c r="AP35" s="915">
        <v>824</v>
      </c>
      <c r="AQ35" s="915"/>
      <c r="AR35" s="915"/>
      <c r="AS35" s="915"/>
      <c r="AT35" s="915"/>
      <c r="AU35" s="915">
        <v>389</v>
      </c>
      <c r="AV35" s="915"/>
      <c r="AW35" s="915"/>
      <c r="AX35" s="915"/>
      <c r="AY35" s="915"/>
      <c r="AZ35" s="916" t="s">
        <v>601</v>
      </c>
      <c r="BA35" s="916"/>
      <c r="BB35" s="916"/>
      <c r="BC35" s="916"/>
      <c r="BD35" s="916"/>
      <c r="BE35" s="912" t="s">
        <v>417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6303</v>
      </c>
      <c r="AG63" s="926"/>
      <c r="AH63" s="926"/>
      <c r="AI63" s="926"/>
      <c r="AJ63" s="927"/>
      <c r="AK63" s="928"/>
      <c r="AL63" s="923"/>
      <c r="AM63" s="923"/>
      <c r="AN63" s="923"/>
      <c r="AO63" s="923"/>
      <c r="AP63" s="926">
        <f>SUM(AP28:AT35)</f>
        <v>53124</v>
      </c>
      <c r="AQ63" s="926"/>
      <c r="AR63" s="926"/>
      <c r="AS63" s="926"/>
      <c r="AT63" s="926"/>
      <c r="AU63" s="926">
        <f>SUM(AU28:AY35)</f>
        <v>22879</v>
      </c>
      <c r="AV63" s="926"/>
      <c r="AW63" s="926"/>
      <c r="AX63" s="926"/>
      <c r="AY63" s="926"/>
      <c r="AZ63" s="930"/>
      <c r="BA63" s="930"/>
      <c r="BB63" s="930"/>
      <c r="BC63" s="930"/>
      <c r="BD63" s="930"/>
      <c r="BE63" s="931"/>
      <c r="BF63" s="931"/>
      <c r="BG63" s="931"/>
      <c r="BH63" s="931"/>
      <c r="BI63" s="932"/>
      <c r="BJ63" s="933" t="s">
        <v>132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400</v>
      </c>
      <c r="R66" s="802"/>
      <c r="S66" s="802"/>
      <c r="T66" s="802"/>
      <c r="U66" s="803"/>
      <c r="V66" s="801" t="s">
        <v>401</v>
      </c>
      <c r="W66" s="802"/>
      <c r="X66" s="802"/>
      <c r="Y66" s="802"/>
      <c r="Z66" s="803"/>
      <c r="AA66" s="801" t="s">
        <v>402</v>
      </c>
      <c r="AB66" s="802"/>
      <c r="AC66" s="802"/>
      <c r="AD66" s="802"/>
      <c r="AE66" s="803"/>
      <c r="AF66" s="936" t="s">
        <v>403</v>
      </c>
      <c r="AG66" s="897"/>
      <c r="AH66" s="897"/>
      <c r="AI66" s="897"/>
      <c r="AJ66" s="937"/>
      <c r="AK66" s="801" t="s">
        <v>404</v>
      </c>
      <c r="AL66" s="825"/>
      <c r="AM66" s="825"/>
      <c r="AN66" s="825"/>
      <c r="AO66" s="826"/>
      <c r="AP66" s="801" t="s">
        <v>422</v>
      </c>
      <c r="AQ66" s="802"/>
      <c r="AR66" s="802"/>
      <c r="AS66" s="802"/>
      <c r="AT66" s="803"/>
      <c r="AU66" s="801" t="s">
        <v>423</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374</v>
      </c>
      <c r="R68" s="950"/>
      <c r="S68" s="950"/>
      <c r="T68" s="950"/>
      <c r="U68" s="950"/>
      <c r="V68" s="950">
        <v>368</v>
      </c>
      <c r="W68" s="950"/>
      <c r="X68" s="950"/>
      <c r="Y68" s="950"/>
      <c r="Z68" s="950"/>
      <c r="AA68" s="950">
        <v>5</v>
      </c>
      <c r="AB68" s="950"/>
      <c r="AC68" s="950"/>
      <c r="AD68" s="950"/>
      <c r="AE68" s="950"/>
      <c r="AF68" s="950">
        <v>5</v>
      </c>
      <c r="AG68" s="950"/>
      <c r="AH68" s="950"/>
      <c r="AI68" s="950"/>
      <c r="AJ68" s="950"/>
      <c r="AK68" s="950">
        <v>67</v>
      </c>
      <c r="AL68" s="950"/>
      <c r="AM68" s="950"/>
      <c r="AN68" s="950"/>
      <c r="AO68" s="950"/>
      <c r="AP68" s="950" t="s">
        <v>597</v>
      </c>
      <c r="AQ68" s="950"/>
      <c r="AR68" s="950"/>
      <c r="AS68" s="950"/>
      <c r="AT68" s="950"/>
      <c r="AU68" s="950" t="s">
        <v>597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84237</v>
      </c>
      <c r="R69" s="915"/>
      <c r="S69" s="915"/>
      <c r="T69" s="915"/>
      <c r="U69" s="915"/>
      <c r="V69" s="915">
        <v>82099</v>
      </c>
      <c r="W69" s="915"/>
      <c r="X69" s="915"/>
      <c r="Y69" s="915"/>
      <c r="Z69" s="915"/>
      <c r="AA69" s="915">
        <v>2138</v>
      </c>
      <c r="AB69" s="915"/>
      <c r="AC69" s="915"/>
      <c r="AD69" s="915"/>
      <c r="AE69" s="915"/>
      <c r="AF69" s="915">
        <v>2138</v>
      </c>
      <c r="AG69" s="915"/>
      <c r="AH69" s="915"/>
      <c r="AI69" s="915"/>
      <c r="AJ69" s="915"/>
      <c r="AK69" s="915">
        <v>950</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139</v>
      </c>
      <c r="R70" s="915"/>
      <c r="S70" s="915"/>
      <c r="T70" s="915"/>
      <c r="U70" s="915"/>
      <c r="V70" s="915">
        <v>139</v>
      </c>
      <c r="W70" s="915"/>
      <c r="X70" s="915"/>
      <c r="Y70" s="915"/>
      <c r="Z70" s="915"/>
      <c r="AA70" s="915" t="s">
        <v>605</v>
      </c>
      <c r="AB70" s="915"/>
      <c r="AC70" s="915"/>
      <c r="AD70" s="915"/>
      <c r="AE70" s="915"/>
      <c r="AF70" s="915" t="s">
        <v>605</v>
      </c>
      <c r="AG70" s="915"/>
      <c r="AH70" s="915"/>
      <c r="AI70" s="915"/>
      <c r="AJ70" s="915"/>
      <c r="AK70" s="915" t="s">
        <v>597</v>
      </c>
      <c r="AL70" s="915"/>
      <c r="AM70" s="915"/>
      <c r="AN70" s="915"/>
      <c r="AO70" s="915"/>
      <c r="AP70" s="915">
        <v>267</v>
      </c>
      <c r="AQ70" s="915"/>
      <c r="AR70" s="915"/>
      <c r="AS70" s="915"/>
      <c r="AT70" s="915"/>
      <c r="AU70" s="915">
        <v>208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5164</v>
      </c>
      <c r="R71" s="915"/>
      <c r="S71" s="915"/>
      <c r="T71" s="915"/>
      <c r="U71" s="915"/>
      <c r="V71" s="915">
        <v>5102</v>
      </c>
      <c r="W71" s="915"/>
      <c r="X71" s="915"/>
      <c r="Y71" s="915"/>
      <c r="Z71" s="915"/>
      <c r="AA71" s="915">
        <v>62</v>
      </c>
      <c r="AB71" s="915"/>
      <c r="AC71" s="915"/>
      <c r="AD71" s="915"/>
      <c r="AE71" s="915"/>
      <c r="AF71" s="915">
        <v>35</v>
      </c>
      <c r="AG71" s="915"/>
      <c r="AH71" s="915"/>
      <c r="AI71" s="915"/>
      <c r="AJ71" s="915"/>
      <c r="AK71" s="915">
        <v>190</v>
      </c>
      <c r="AL71" s="915"/>
      <c r="AM71" s="915"/>
      <c r="AN71" s="915"/>
      <c r="AO71" s="915"/>
      <c r="AP71" s="915">
        <v>2373</v>
      </c>
      <c r="AQ71" s="915"/>
      <c r="AR71" s="915"/>
      <c r="AS71" s="915"/>
      <c r="AT71" s="915"/>
      <c r="AU71" s="915">
        <v>1474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SUM(AF68:AJ71)</f>
        <v>2178</v>
      </c>
      <c r="AG88" s="926"/>
      <c r="AH88" s="926"/>
      <c r="AI88" s="926"/>
      <c r="AJ88" s="926"/>
      <c r="AK88" s="923"/>
      <c r="AL88" s="923"/>
      <c r="AM88" s="923"/>
      <c r="AN88" s="923"/>
      <c r="AO88" s="923"/>
      <c r="AP88" s="926">
        <f>SUM(AP68:AT71)</f>
        <v>2640</v>
      </c>
      <c r="AQ88" s="926"/>
      <c r="AR88" s="926"/>
      <c r="AS88" s="926"/>
      <c r="AT88" s="926"/>
      <c r="AU88" s="926">
        <f>SUM(AU68:AY71)</f>
        <v>1682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SUM(CR7:CV13)</f>
        <v>372</v>
      </c>
      <c r="CS102" s="934"/>
      <c r="CT102" s="934"/>
      <c r="CU102" s="934"/>
      <c r="CV102" s="977"/>
      <c r="CW102" s="976">
        <f>SUM(CW7:DA13)</f>
        <v>80</v>
      </c>
      <c r="CX102" s="934"/>
      <c r="CY102" s="934"/>
      <c r="CZ102" s="934"/>
      <c r="DA102" s="977"/>
      <c r="DB102" s="976">
        <f>SUM(DB7:DF13)</f>
        <v>0</v>
      </c>
      <c r="DC102" s="934"/>
      <c r="DD102" s="934"/>
      <c r="DE102" s="934"/>
      <c r="DF102" s="977"/>
      <c r="DG102" s="976">
        <f>SUM(DG7:DK13)</f>
        <v>0</v>
      </c>
      <c r="DH102" s="934"/>
      <c r="DI102" s="934"/>
      <c r="DJ102" s="934"/>
      <c r="DK102" s="977"/>
      <c r="DL102" s="976">
        <f>SUM(DL7:DP13)</f>
        <v>0</v>
      </c>
      <c r="DM102" s="934"/>
      <c r="DN102" s="934"/>
      <c r="DO102" s="934"/>
      <c r="DP102" s="977"/>
      <c r="DQ102" s="976">
        <f>SUM(DQ7:DU13)</f>
        <v>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311</v>
      </c>
      <c r="AG109" s="979"/>
      <c r="AH109" s="979"/>
      <c r="AI109" s="979"/>
      <c r="AJ109" s="980"/>
      <c r="AK109" s="978" t="s">
        <v>310</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311</v>
      </c>
      <c r="BW109" s="979"/>
      <c r="BX109" s="979"/>
      <c r="BY109" s="979"/>
      <c r="BZ109" s="980"/>
      <c r="CA109" s="978" t="s">
        <v>310</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311</v>
      </c>
      <c r="DM109" s="979"/>
      <c r="DN109" s="979"/>
      <c r="DO109" s="979"/>
      <c r="DP109" s="980"/>
      <c r="DQ109" s="978" t="s">
        <v>310</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6036124</v>
      </c>
      <c r="AB110" s="986"/>
      <c r="AC110" s="986"/>
      <c r="AD110" s="986"/>
      <c r="AE110" s="987"/>
      <c r="AF110" s="988">
        <v>5761729</v>
      </c>
      <c r="AG110" s="986"/>
      <c r="AH110" s="986"/>
      <c r="AI110" s="986"/>
      <c r="AJ110" s="987"/>
      <c r="AK110" s="988">
        <v>5659524</v>
      </c>
      <c r="AL110" s="986"/>
      <c r="AM110" s="986"/>
      <c r="AN110" s="986"/>
      <c r="AO110" s="987"/>
      <c r="AP110" s="989">
        <v>21.1</v>
      </c>
      <c r="AQ110" s="990"/>
      <c r="AR110" s="990"/>
      <c r="AS110" s="990"/>
      <c r="AT110" s="991"/>
      <c r="AU110" s="992" t="s">
        <v>75</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63789471</v>
      </c>
      <c r="BR110" s="1021"/>
      <c r="BS110" s="1021"/>
      <c r="BT110" s="1021"/>
      <c r="BU110" s="1021"/>
      <c r="BV110" s="1021">
        <v>64102032</v>
      </c>
      <c r="BW110" s="1021"/>
      <c r="BX110" s="1021"/>
      <c r="BY110" s="1021"/>
      <c r="BZ110" s="1021"/>
      <c r="CA110" s="1021">
        <v>64286479</v>
      </c>
      <c r="CB110" s="1021"/>
      <c r="CC110" s="1021"/>
      <c r="CD110" s="1021"/>
      <c r="CE110" s="1021"/>
      <c r="CF110" s="1035">
        <v>239.7</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132</v>
      </c>
      <c r="DM110" s="1021"/>
      <c r="DN110" s="1021"/>
      <c r="DO110" s="1021"/>
      <c r="DP110" s="1021"/>
      <c r="DQ110" s="1021" t="s">
        <v>132</v>
      </c>
      <c r="DR110" s="1021"/>
      <c r="DS110" s="1021"/>
      <c r="DT110" s="1021"/>
      <c r="DU110" s="1021"/>
      <c r="DV110" s="1022" t="s">
        <v>440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132</v>
      </c>
      <c r="AG111" s="1028"/>
      <c r="AH111" s="1028"/>
      <c r="AI111" s="1028"/>
      <c r="AJ111" s="1029"/>
      <c r="AK111" s="1030" t="s">
        <v>132</v>
      </c>
      <c r="AL111" s="1028"/>
      <c r="AM111" s="1028"/>
      <c r="AN111" s="1028"/>
      <c r="AO111" s="1029"/>
      <c r="AP111" s="1031" t="s">
        <v>132</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6870</v>
      </c>
      <c r="BR111" s="1014"/>
      <c r="BS111" s="1014"/>
      <c r="BT111" s="1014"/>
      <c r="BU111" s="1014"/>
      <c r="BV111" s="1014">
        <v>4580</v>
      </c>
      <c r="BW111" s="1014"/>
      <c r="BX111" s="1014"/>
      <c r="BY111" s="1014"/>
      <c r="BZ111" s="1014"/>
      <c r="CA111" s="1014">
        <v>2323</v>
      </c>
      <c r="CB111" s="1014"/>
      <c r="CC111" s="1014"/>
      <c r="CD111" s="1014"/>
      <c r="CE111" s="1014"/>
      <c r="CF111" s="1008">
        <v>0</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132</v>
      </c>
      <c r="DH111" s="1014"/>
      <c r="DI111" s="1014"/>
      <c r="DJ111" s="1014"/>
      <c r="DK111" s="1014"/>
      <c r="DL111" s="1014" t="s">
        <v>444</v>
      </c>
      <c r="DM111" s="1014"/>
      <c r="DN111" s="1014"/>
      <c r="DO111" s="1014"/>
      <c r="DP111" s="1014"/>
      <c r="DQ111" s="1014" t="s">
        <v>440</v>
      </c>
      <c r="DR111" s="1014"/>
      <c r="DS111" s="1014"/>
      <c r="DT111" s="1014"/>
      <c r="DU111" s="1014"/>
      <c r="DV111" s="1015" t="s">
        <v>132</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132</v>
      </c>
      <c r="AG112" s="1053"/>
      <c r="AH112" s="1053"/>
      <c r="AI112" s="1053"/>
      <c r="AJ112" s="1054"/>
      <c r="AK112" s="1055" t="s">
        <v>440</v>
      </c>
      <c r="AL112" s="1053"/>
      <c r="AM112" s="1053"/>
      <c r="AN112" s="1053"/>
      <c r="AO112" s="1054"/>
      <c r="AP112" s="1056" t="s">
        <v>132</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27283764</v>
      </c>
      <c r="BR112" s="1014"/>
      <c r="BS112" s="1014"/>
      <c r="BT112" s="1014"/>
      <c r="BU112" s="1014"/>
      <c r="BV112" s="1014">
        <v>24436886</v>
      </c>
      <c r="BW112" s="1014"/>
      <c r="BX112" s="1014"/>
      <c r="BY112" s="1014"/>
      <c r="BZ112" s="1014"/>
      <c r="CA112" s="1014">
        <v>22880094</v>
      </c>
      <c r="CB112" s="1014"/>
      <c r="CC112" s="1014"/>
      <c r="CD112" s="1014"/>
      <c r="CE112" s="1014"/>
      <c r="CF112" s="1008">
        <v>85.3</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132</v>
      </c>
      <c r="DH112" s="1014"/>
      <c r="DI112" s="1014"/>
      <c r="DJ112" s="1014"/>
      <c r="DK112" s="1014"/>
      <c r="DL112" s="1014" t="s">
        <v>440</v>
      </c>
      <c r="DM112" s="1014"/>
      <c r="DN112" s="1014"/>
      <c r="DO112" s="1014"/>
      <c r="DP112" s="1014"/>
      <c r="DQ112" s="1014" t="s">
        <v>132</v>
      </c>
      <c r="DR112" s="1014"/>
      <c r="DS112" s="1014"/>
      <c r="DT112" s="1014"/>
      <c r="DU112" s="1014"/>
      <c r="DV112" s="1015" t="s">
        <v>132</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1652956</v>
      </c>
      <c r="AB113" s="1028"/>
      <c r="AC113" s="1028"/>
      <c r="AD113" s="1028"/>
      <c r="AE113" s="1029"/>
      <c r="AF113" s="1030">
        <v>1437814</v>
      </c>
      <c r="AG113" s="1028"/>
      <c r="AH113" s="1028"/>
      <c r="AI113" s="1028"/>
      <c r="AJ113" s="1029"/>
      <c r="AK113" s="1030">
        <v>1166880</v>
      </c>
      <c r="AL113" s="1028"/>
      <c r="AM113" s="1028"/>
      <c r="AN113" s="1028"/>
      <c r="AO113" s="1029"/>
      <c r="AP113" s="1031">
        <v>4.4000000000000004</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2154371</v>
      </c>
      <c r="BR113" s="1014"/>
      <c r="BS113" s="1014"/>
      <c r="BT113" s="1014"/>
      <c r="BU113" s="1014"/>
      <c r="BV113" s="1014">
        <v>1890746</v>
      </c>
      <c r="BW113" s="1014"/>
      <c r="BX113" s="1014"/>
      <c r="BY113" s="1014"/>
      <c r="BZ113" s="1014"/>
      <c r="CA113" s="1014">
        <v>1681618</v>
      </c>
      <c r="CB113" s="1014"/>
      <c r="CC113" s="1014"/>
      <c r="CD113" s="1014"/>
      <c r="CE113" s="1014"/>
      <c r="CF113" s="1008">
        <v>6.3</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132</v>
      </c>
      <c r="DH113" s="1053"/>
      <c r="DI113" s="1053"/>
      <c r="DJ113" s="1053"/>
      <c r="DK113" s="1054"/>
      <c r="DL113" s="1055" t="s">
        <v>132</v>
      </c>
      <c r="DM113" s="1053"/>
      <c r="DN113" s="1053"/>
      <c r="DO113" s="1053"/>
      <c r="DP113" s="1054"/>
      <c r="DQ113" s="1055" t="s">
        <v>440</v>
      </c>
      <c r="DR113" s="1053"/>
      <c r="DS113" s="1053"/>
      <c r="DT113" s="1053"/>
      <c r="DU113" s="1054"/>
      <c r="DV113" s="1056" t="s">
        <v>132</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388467</v>
      </c>
      <c r="AB114" s="1053"/>
      <c r="AC114" s="1053"/>
      <c r="AD114" s="1053"/>
      <c r="AE114" s="1054"/>
      <c r="AF114" s="1055">
        <v>367611</v>
      </c>
      <c r="AG114" s="1053"/>
      <c r="AH114" s="1053"/>
      <c r="AI114" s="1053"/>
      <c r="AJ114" s="1054"/>
      <c r="AK114" s="1055">
        <v>304011</v>
      </c>
      <c r="AL114" s="1053"/>
      <c r="AM114" s="1053"/>
      <c r="AN114" s="1053"/>
      <c r="AO114" s="1054"/>
      <c r="AP114" s="1056">
        <v>1.1000000000000001</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6445728</v>
      </c>
      <c r="BR114" s="1014"/>
      <c r="BS114" s="1014"/>
      <c r="BT114" s="1014"/>
      <c r="BU114" s="1014"/>
      <c r="BV114" s="1014">
        <v>5779632</v>
      </c>
      <c r="BW114" s="1014"/>
      <c r="BX114" s="1014"/>
      <c r="BY114" s="1014"/>
      <c r="BZ114" s="1014"/>
      <c r="CA114" s="1014">
        <v>5534508</v>
      </c>
      <c r="CB114" s="1014"/>
      <c r="CC114" s="1014"/>
      <c r="CD114" s="1014"/>
      <c r="CE114" s="1014"/>
      <c r="CF114" s="1008">
        <v>20.6</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132</v>
      </c>
      <c r="DM114" s="1053"/>
      <c r="DN114" s="1053"/>
      <c r="DO114" s="1053"/>
      <c r="DP114" s="1054"/>
      <c r="DQ114" s="1055" t="s">
        <v>132</v>
      </c>
      <c r="DR114" s="1053"/>
      <c r="DS114" s="1053"/>
      <c r="DT114" s="1053"/>
      <c r="DU114" s="1054"/>
      <c r="DV114" s="1056" t="s">
        <v>132</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2421</v>
      </c>
      <c r="AB115" s="1028"/>
      <c r="AC115" s="1028"/>
      <c r="AD115" s="1028"/>
      <c r="AE115" s="1029"/>
      <c r="AF115" s="1030">
        <v>2388</v>
      </c>
      <c r="AG115" s="1028"/>
      <c r="AH115" s="1028"/>
      <c r="AI115" s="1028"/>
      <c r="AJ115" s="1029"/>
      <c r="AK115" s="1030">
        <v>2355</v>
      </c>
      <c r="AL115" s="1028"/>
      <c r="AM115" s="1028"/>
      <c r="AN115" s="1028"/>
      <c r="AO115" s="1029"/>
      <c r="AP115" s="1031">
        <v>0</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7865</v>
      </c>
      <c r="BR115" s="1014"/>
      <c r="BS115" s="1014"/>
      <c r="BT115" s="1014"/>
      <c r="BU115" s="1014"/>
      <c r="BV115" s="1014">
        <v>3557</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440</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132</v>
      </c>
      <c r="AB116" s="1053"/>
      <c r="AC116" s="1053"/>
      <c r="AD116" s="1053"/>
      <c r="AE116" s="1054"/>
      <c r="AF116" s="1055">
        <v>313</v>
      </c>
      <c r="AG116" s="1053"/>
      <c r="AH116" s="1053"/>
      <c r="AI116" s="1053"/>
      <c r="AJ116" s="1054"/>
      <c r="AK116" s="1055">
        <v>295</v>
      </c>
      <c r="AL116" s="1053"/>
      <c r="AM116" s="1053"/>
      <c r="AN116" s="1053"/>
      <c r="AO116" s="1054"/>
      <c r="AP116" s="1056">
        <v>0</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132</v>
      </c>
      <c r="BR116" s="1014"/>
      <c r="BS116" s="1014"/>
      <c r="BT116" s="1014"/>
      <c r="BU116" s="1014"/>
      <c r="BV116" s="1014" t="s">
        <v>440</v>
      </c>
      <c r="BW116" s="1014"/>
      <c r="BX116" s="1014"/>
      <c r="BY116" s="1014"/>
      <c r="BZ116" s="1014"/>
      <c r="CA116" s="1014" t="s">
        <v>440</v>
      </c>
      <c r="CB116" s="1014"/>
      <c r="CC116" s="1014"/>
      <c r="CD116" s="1014"/>
      <c r="CE116" s="1014"/>
      <c r="CF116" s="1008" t="s">
        <v>132</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6870</v>
      </c>
      <c r="DH116" s="1053"/>
      <c r="DI116" s="1053"/>
      <c r="DJ116" s="1053"/>
      <c r="DK116" s="1054"/>
      <c r="DL116" s="1055">
        <v>4580</v>
      </c>
      <c r="DM116" s="1053"/>
      <c r="DN116" s="1053"/>
      <c r="DO116" s="1053"/>
      <c r="DP116" s="1054"/>
      <c r="DQ116" s="1055">
        <v>2323</v>
      </c>
      <c r="DR116" s="1053"/>
      <c r="DS116" s="1053"/>
      <c r="DT116" s="1053"/>
      <c r="DU116" s="1054"/>
      <c r="DV116" s="1056">
        <v>0</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8079968</v>
      </c>
      <c r="AB117" s="1071"/>
      <c r="AC117" s="1071"/>
      <c r="AD117" s="1071"/>
      <c r="AE117" s="1072"/>
      <c r="AF117" s="1073">
        <v>7569855</v>
      </c>
      <c r="AG117" s="1071"/>
      <c r="AH117" s="1071"/>
      <c r="AI117" s="1071"/>
      <c r="AJ117" s="1072"/>
      <c r="AK117" s="1073">
        <v>7133065</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440</v>
      </c>
      <c r="BR117" s="1014"/>
      <c r="BS117" s="1014"/>
      <c r="BT117" s="1014"/>
      <c r="BU117" s="1014"/>
      <c r="BV117" s="1014" t="s">
        <v>132</v>
      </c>
      <c r="BW117" s="1014"/>
      <c r="BX117" s="1014"/>
      <c r="BY117" s="1014"/>
      <c r="BZ117" s="1014"/>
      <c r="CA117" s="1014" t="s">
        <v>132</v>
      </c>
      <c r="CB117" s="1014"/>
      <c r="CC117" s="1014"/>
      <c r="CD117" s="1014"/>
      <c r="CE117" s="1014"/>
      <c r="CF117" s="1008" t="s">
        <v>132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132</v>
      </c>
      <c r="DH117" s="1053"/>
      <c r="DI117" s="1053"/>
      <c r="DJ117" s="1053"/>
      <c r="DK117" s="1054"/>
      <c r="DL117" s="1055" t="s">
        <v>132</v>
      </c>
      <c r="DM117" s="1053"/>
      <c r="DN117" s="1053"/>
      <c r="DO117" s="1053"/>
      <c r="DP117" s="1054"/>
      <c r="DQ117" s="1055" t="s">
        <v>440</v>
      </c>
      <c r="DR117" s="1053"/>
      <c r="DS117" s="1053"/>
      <c r="DT117" s="1053"/>
      <c r="DU117" s="1054"/>
      <c r="DV117" s="1056" t="s">
        <v>132</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311</v>
      </c>
      <c r="AG118" s="979"/>
      <c r="AH118" s="979"/>
      <c r="AI118" s="979"/>
      <c r="AJ118" s="980"/>
      <c r="AK118" s="978" t="s">
        <v>310</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132</v>
      </c>
      <c r="BR118" s="1092"/>
      <c r="BS118" s="1092"/>
      <c r="BT118" s="1092"/>
      <c r="BU118" s="1092"/>
      <c r="BV118" s="1092" t="s">
        <v>440</v>
      </c>
      <c r="BW118" s="1092"/>
      <c r="BX118" s="1092"/>
      <c r="BY118" s="1092"/>
      <c r="BZ118" s="1092"/>
      <c r="CA118" s="1092" t="s">
        <v>132</v>
      </c>
      <c r="CB118" s="1092"/>
      <c r="CC118" s="1092"/>
      <c r="CD118" s="1092"/>
      <c r="CE118" s="1092"/>
      <c r="CF118" s="1008" t="s">
        <v>132</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132</v>
      </c>
      <c r="DH118" s="1053"/>
      <c r="DI118" s="1053"/>
      <c r="DJ118" s="1053"/>
      <c r="DK118" s="1054"/>
      <c r="DL118" s="1055" t="s">
        <v>444</v>
      </c>
      <c r="DM118" s="1053"/>
      <c r="DN118" s="1053"/>
      <c r="DO118" s="1053"/>
      <c r="DP118" s="1054"/>
      <c r="DQ118" s="1055" t="s">
        <v>132</v>
      </c>
      <c r="DR118" s="1053"/>
      <c r="DS118" s="1053"/>
      <c r="DT118" s="1053"/>
      <c r="DU118" s="1054"/>
      <c r="DV118" s="1056" t="s">
        <v>132</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440</v>
      </c>
      <c r="AB119" s="986"/>
      <c r="AC119" s="986"/>
      <c r="AD119" s="986"/>
      <c r="AE119" s="987"/>
      <c r="AF119" s="988" t="s">
        <v>440</v>
      </c>
      <c r="AG119" s="986"/>
      <c r="AH119" s="986"/>
      <c r="AI119" s="986"/>
      <c r="AJ119" s="987"/>
      <c r="AK119" s="988" t="s">
        <v>132</v>
      </c>
      <c r="AL119" s="986"/>
      <c r="AM119" s="986"/>
      <c r="AN119" s="986"/>
      <c r="AO119" s="987"/>
      <c r="AP119" s="989" t="s">
        <v>132</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466</v>
      </c>
      <c r="BP119" s="1100"/>
      <c r="BQ119" s="1091">
        <v>99688069</v>
      </c>
      <c r="BR119" s="1092"/>
      <c r="BS119" s="1092"/>
      <c r="BT119" s="1092"/>
      <c r="BU119" s="1092"/>
      <c r="BV119" s="1092">
        <v>96217433</v>
      </c>
      <c r="BW119" s="1092"/>
      <c r="BX119" s="1092"/>
      <c r="BY119" s="1092"/>
      <c r="BZ119" s="1092"/>
      <c r="CA119" s="1092">
        <v>94385022</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132</v>
      </c>
      <c r="DH119" s="1078"/>
      <c r="DI119" s="1078"/>
      <c r="DJ119" s="1078"/>
      <c r="DK119" s="1079"/>
      <c r="DL119" s="1077" t="s">
        <v>132</v>
      </c>
      <c r="DM119" s="1078"/>
      <c r="DN119" s="1078"/>
      <c r="DO119" s="1078"/>
      <c r="DP119" s="1079"/>
      <c r="DQ119" s="1077" t="s">
        <v>440</v>
      </c>
      <c r="DR119" s="1078"/>
      <c r="DS119" s="1078"/>
      <c r="DT119" s="1078"/>
      <c r="DU119" s="1079"/>
      <c r="DV119" s="1080" t="s">
        <v>132</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440</v>
      </c>
      <c r="AG120" s="1053"/>
      <c r="AH120" s="1053"/>
      <c r="AI120" s="1053"/>
      <c r="AJ120" s="1054"/>
      <c r="AK120" s="1055" t="s">
        <v>440</v>
      </c>
      <c r="AL120" s="1053"/>
      <c r="AM120" s="1053"/>
      <c r="AN120" s="1053"/>
      <c r="AO120" s="1054"/>
      <c r="AP120" s="1056" t="s">
        <v>132</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4954438</v>
      </c>
      <c r="BR120" s="1021"/>
      <c r="BS120" s="1021"/>
      <c r="BT120" s="1021"/>
      <c r="BU120" s="1021"/>
      <c r="BV120" s="1021">
        <v>5789213</v>
      </c>
      <c r="BW120" s="1021"/>
      <c r="BX120" s="1021"/>
      <c r="BY120" s="1021"/>
      <c r="BZ120" s="1021"/>
      <c r="CA120" s="1021">
        <v>6219871</v>
      </c>
      <c r="CB120" s="1021"/>
      <c r="CC120" s="1021"/>
      <c r="CD120" s="1021"/>
      <c r="CE120" s="1021"/>
      <c r="CF120" s="1035">
        <v>23.2</v>
      </c>
      <c r="CG120" s="1036"/>
      <c r="CH120" s="1036"/>
      <c r="CI120" s="1036"/>
      <c r="CJ120" s="1036"/>
      <c r="CK120" s="1101" t="s">
        <v>470</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t="s">
        <v>132</v>
      </c>
      <c r="DH120" s="1021"/>
      <c r="DI120" s="1021"/>
      <c r="DJ120" s="1021"/>
      <c r="DK120" s="1021"/>
      <c r="DL120" s="1021">
        <v>24288321</v>
      </c>
      <c r="DM120" s="1021"/>
      <c r="DN120" s="1021"/>
      <c r="DO120" s="1021"/>
      <c r="DP120" s="1021"/>
      <c r="DQ120" s="1021">
        <v>22384379</v>
      </c>
      <c r="DR120" s="1021"/>
      <c r="DS120" s="1021"/>
      <c r="DT120" s="1021"/>
      <c r="DU120" s="1021"/>
      <c r="DV120" s="1022">
        <v>83.5</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132</v>
      </c>
      <c r="AB121" s="1053"/>
      <c r="AC121" s="1053"/>
      <c r="AD121" s="1053"/>
      <c r="AE121" s="1054"/>
      <c r="AF121" s="1055" t="s">
        <v>132</v>
      </c>
      <c r="AG121" s="1053"/>
      <c r="AH121" s="1053"/>
      <c r="AI121" s="1053"/>
      <c r="AJ121" s="1054"/>
      <c r="AK121" s="1055" t="s">
        <v>440</v>
      </c>
      <c r="AL121" s="1053"/>
      <c r="AM121" s="1053"/>
      <c r="AN121" s="1053"/>
      <c r="AO121" s="1054"/>
      <c r="AP121" s="1056" t="s">
        <v>132</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2972088</v>
      </c>
      <c r="BR121" s="1014"/>
      <c r="BS121" s="1014"/>
      <c r="BT121" s="1014"/>
      <c r="BU121" s="1014"/>
      <c r="BV121" s="1014">
        <v>2366997</v>
      </c>
      <c r="BW121" s="1014"/>
      <c r="BX121" s="1014"/>
      <c r="BY121" s="1014"/>
      <c r="BZ121" s="1014"/>
      <c r="CA121" s="1014">
        <v>2140389</v>
      </c>
      <c r="CB121" s="1014"/>
      <c r="CC121" s="1014"/>
      <c r="CD121" s="1014"/>
      <c r="CE121" s="1014"/>
      <c r="CF121" s="1008">
        <v>8</v>
      </c>
      <c r="CG121" s="1009"/>
      <c r="CH121" s="1009"/>
      <c r="CI121" s="1009"/>
      <c r="CJ121" s="1009"/>
      <c r="CK121" s="1104"/>
      <c r="CL121" s="1105"/>
      <c r="CM121" s="1105"/>
      <c r="CN121" s="1105"/>
      <c r="CO121" s="1106"/>
      <c r="CP121" s="1114" t="s">
        <v>416</v>
      </c>
      <c r="CQ121" s="1115"/>
      <c r="CR121" s="1115"/>
      <c r="CS121" s="1115"/>
      <c r="CT121" s="1115"/>
      <c r="CU121" s="1115"/>
      <c r="CV121" s="1115"/>
      <c r="CW121" s="1115"/>
      <c r="CX121" s="1115"/>
      <c r="CY121" s="1115"/>
      <c r="CZ121" s="1115"/>
      <c r="DA121" s="1115"/>
      <c r="DB121" s="1115"/>
      <c r="DC121" s="1115"/>
      <c r="DD121" s="1115"/>
      <c r="DE121" s="1115"/>
      <c r="DF121" s="1116"/>
      <c r="DG121" s="1013">
        <v>18317</v>
      </c>
      <c r="DH121" s="1014"/>
      <c r="DI121" s="1014"/>
      <c r="DJ121" s="1014"/>
      <c r="DK121" s="1014"/>
      <c r="DL121" s="1014">
        <v>51377</v>
      </c>
      <c r="DM121" s="1014"/>
      <c r="DN121" s="1014"/>
      <c r="DO121" s="1014"/>
      <c r="DP121" s="1014"/>
      <c r="DQ121" s="1014">
        <v>389308</v>
      </c>
      <c r="DR121" s="1014"/>
      <c r="DS121" s="1014"/>
      <c r="DT121" s="1014"/>
      <c r="DU121" s="1014"/>
      <c r="DV121" s="1015">
        <v>1.5</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132</v>
      </c>
      <c r="AB122" s="1053"/>
      <c r="AC122" s="1053"/>
      <c r="AD122" s="1053"/>
      <c r="AE122" s="1054"/>
      <c r="AF122" s="1055" t="s">
        <v>132</v>
      </c>
      <c r="AG122" s="1053"/>
      <c r="AH122" s="1053"/>
      <c r="AI122" s="1053"/>
      <c r="AJ122" s="1054"/>
      <c r="AK122" s="1055" t="s">
        <v>440</v>
      </c>
      <c r="AL122" s="1053"/>
      <c r="AM122" s="1053"/>
      <c r="AN122" s="1053"/>
      <c r="AO122" s="1054"/>
      <c r="AP122" s="1056" t="s">
        <v>132</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60210055</v>
      </c>
      <c r="BR122" s="1092"/>
      <c r="BS122" s="1092"/>
      <c r="BT122" s="1092"/>
      <c r="BU122" s="1092"/>
      <c r="BV122" s="1092">
        <v>61179087</v>
      </c>
      <c r="BW122" s="1092"/>
      <c r="BX122" s="1092"/>
      <c r="BY122" s="1092"/>
      <c r="BZ122" s="1092"/>
      <c r="CA122" s="1092">
        <v>60784312</v>
      </c>
      <c r="CB122" s="1092"/>
      <c r="CC122" s="1092"/>
      <c r="CD122" s="1092"/>
      <c r="CE122" s="1092"/>
      <c r="CF122" s="1112">
        <v>226.6</v>
      </c>
      <c r="CG122" s="1113"/>
      <c r="CH122" s="1113"/>
      <c r="CI122" s="1113"/>
      <c r="CJ122" s="1113"/>
      <c r="CK122" s="1104"/>
      <c r="CL122" s="1105"/>
      <c r="CM122" s="1105"/>
      <c r="CN122" s="1105"/>
      <c r="CO122" s="1106"/>
      <c r="CP122" s="1114" t="s">
        <v>412</v>
      </c>
      <c r="CQ122" s="1115"/>
      <c r="CR122" s="1115"/>
      <c r="CS122" s="1115"/>
      <c r="CT122" s="1115"/>
      <c r="CU122" s="1115"/>
      <c r="CV122" s="1115"/>
      <c r="CW122" s="1115"/>
      <c r="CX122" s="1115"/>
      <c r="CY122" s="1115"/>
      <c r="CZ122" s="1115"/>
      <c r="DA122" s="1115"/>
      <c r="DB122" s="1115"/>
      <c r="DC122" s="1115"/>
      <c r="DD122" s="1115"/>
      <c r="DE122" s="1115"/>
      <c r="DF122" s="1116"/>
      <c r="DG122" s="1013">
        <v>104490</v>
      </c>
      <c r="DH122" s="1014"/>
      <c r="DI122" s="1014"/>
      <c r="DJ122" s="1014"/>
      <c r="DK122" s="1014"/>
      <c r="DL122" s="1014">
        <v>76811</v>
      </c>
      <c r="DM122" s="1014"/>
      <c r="DN122" s="1014"/>
      <c r="DO122" s="1014"/>
      <c r="DP122" s="1014"/>
      <c r="DQ122" s="1014">
        <v>75230</v>
      </c>
      <c r="DR122" s="1014"/>
      <c r="DS122" s="1014"/>
      <c r="DT122" s="1014"/>
      <c r="DU122" s="1014"/>
      <c r="DV122" s="1015">
        <v>0.3</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2421</v>
      </c>
      <c r="AB123" s="1053"/>
      <c r="AC123" s="1053"/>
      <c r="AD123" s="1053"/>
      <c r="AE123" s="1054"/>
      <c r="AF123" s="1055">
        <v>2388</v>
      </c>
      <c r="AG123" s="1053"/>
      <c r="AH123" s="1053"/>
      <c r="AI123" s="1053"/>
      <c r="AJ123" s="1054"/>
      <c r="AK123" s="1055">
        <v>2355</v>
      </c>
      <c r="AL123" s="1053"/>
      <c r="AM123" s="1053"/>
      <c r="AN123" s="1053"/>
      <c r="AO123" s="1054"/>
      <c r="AP123" s="1056">
        <v>0</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474</v>
      </c>
      <c r="BP123" s="1100"/>
      <c r="BQ123" s="1159">
        <v>68136581</v>
      </c>
      <c r="BR123" s="1160"/>
      <c r="BS123" s="1160"/>
      <c r="BT123" s="1160"/>
      <c r="BU123" s="1160"/>
      <c r="BV123" s="1160">
        <v>69335297</v>
      </c>
      <c r="BW123" s="1160"/>
      <c r="BX123" s="1160"/>
      <c r="BY123" s="1160"/>
      <c r="BZ123" s="1160"/>
      <c r="CA123" s="1160">
        <v>69144572</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v>5274</v>
      </c>
      <c r="DH123" s="1053"/>
      <c r="DI123" s="1053"/>
      <c r="DJ123" s="1053"/>
      <c r="DK123" s="1054"/>
      <c r="DL123" s="1055">
        <v>20377</v>
      </c>
      <c r="DM123" s="1053"/>
      <c r="DN123" s="1053"/>
      <c r="DO123" s="1053"/>
      <c r="DP123" s="1054"/>
      <c r="DQ123" s="1055">
        <v>31177</v>
      </c>
      <c r="DR123" s="1053"/>
      <c r="DS123" s="1053"/>
      <c r="DT123" s="1053"/>
      <c r="DU123" s="1054"/>
      <c r="DV123" s="1056">
        <v>0.1</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440</v>
      </c>
      <c r="AG124" s="1053"/>
      <c r="AH124" s="1053"/>
      <c r="AI124" s="1053"/>
      <c r="AJ124" s="1054"/>
      <c r="AK124" s="1055" t="s">
        <v>132</v>
      </c>
      <c r="AL124" s="1053"/>
      <c r="AM124" s="1053"/>
      <c r="AN124" s="1053"/>
      <c r="AO124" s="1054"/>
      <c r="AP124" s="1056" t="s">
        <v>132</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117.2</v>
      </c>
      <c r="BR124" s="1122"/>
      <c r="BS124" s="1122"/>
      <c r="BT124" s="1122"/>
      <c r="BU124" s="1122"/>
      <c r="BV124" s="1122">
        <v>101.3</v>
      </c>
      <c r="BW124" s="1122"/>
      <c r="BX124" s="1122"/>
      <c r="BY124" s="1122"/>
      <c r="BZ124" s="1122"/>
      <c r="CA124" s="1122">
        <v>94</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v>27155683</v>
      </c>
      <c r="DH124" s="1078"/>
      <c r="DI124" s="1078"/>
      <c r="DJ124" s="1078"/>
      <c r="DK124" s="1079"/>
      <c r="DL124" s="1077" t="s">
        <v>440</v>
      </c>
      <c r="DM124" s="1078"/>
      <c r="DN124" s="1078"/>
      <c r="DO124" s="1078"/>
      <c r="DP124" s="1079"/>
      <c r="DQ124" s="1077" t="s">
        <v>440</v>
      </c>
      <c r="DR124" s="1078"/>
      <c r="DS124" s="1078"/>
      <c r="DT124" s="1078"/>
      <c r="DU124" s="1079"/>
      <c r="DV124" s="1080" t="s">
        <v>132</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132</v>
      </c>
      <c r="AB125" s="1053"/>
      <c r="AC125" s="1053"/>
      <c r="AD125" s="1053"/>
      <c r="AE125" s="1054"/>
      <c r="AF125" s="1055" t="s">
        <v>440</v>
      </c>
      <c r="AG125" s="1053"/>
      <c r="AH125" s="1053"/>
      <c r="AI125" s="1053"/>
      <c r="AJ125" s="1054"/>
      <c r="AK125" s="1055" t="s">
        <v>440</v>
      </c>
      <c r="AL125" s="1053"/>
      <c r="AM125" s="1053"/>
      <c r="AN125" s="1053"/>
      <c r="AO125" s="1054"/>
      <c r="AP125" s="1056" t="s">
        <v>440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440</v>
      </c>
      <c r="DH125" s="1021"/>
      <c r="DI125" s="1021"/>
      <c r="DJ125" s="1021"/>
      <c r="DK125" s="1021"/>
      <c r="DL125" s="1021" t="s">
        <v>440</v>
      </c>
      <c r="DM125" s="1021"/>
      <c r="DN125" s="1021"/>
      <c r="DO125" s="1021"/>
      <c r="DP125" s="1021"/>
      <c r="DQ125" s="1021" t="s">
        <v>132</v>
      </c>
      <c r="DR125" s="1021"/>
      <c r="DS125" s="1021"/>
      <c r="DT125" s="1021"/>
      <c r="DU125" s="1021"/>
      <c r="DV125" s="1022" t="s">
        <v>132</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440</v>
      </c>
      <c r="AB126" s="1053"/>
      <c r="AC126" s="1053"/>
      <c r="AD126" s="1053"/>
      <c r="AE126" s="1054"/>
      <c r="AF126" s="1055" t="s">
        <v>440</v>
      </c>
      <c r="AG126" s="1053"/>
      <c r="AH126" s="1053"/>
      <c r="AI126" s="1053"/>
      <c r="AJ126" s="1054"/>
      <c r="AK126" s="1055" t="s">
        <v>440</v>
      </c>
      <c r="AL126" s="1053"/>
      <c r="AM126" s="1053"/>
      <c r="AN126" s="1053"/>
      <c r="AO126" s="1054"/>
      <c r="AP126" s="1056" t="s">
        <v>440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440</v>
      </c>
      <c r="DH126" s="1014"/>
      <c r="DI126" s="1014"/>
      <c r="DJ126" s="1014"/>
      <c r="DK126" s="1014"/>
      <c r="DL126" s="1014" t="s">
        <v>440</v>
      </c>
      <c r="DM126" s="1014"/>
      <c r="DN126" s="1014"/>
      <c r="DO126" s="1014"/>
      <c r="DP126" s="1014"/>
      <c r="DQ126" s="1014" t="s">
        <v>440</v>
      </c>
      <c r="DR126" s="1014"/>
      <c r="DS126" s="1014"/>
      <c r="DT126" s="1014"/>
      <c r="DU126" s="1014"/>
      <c r="DV126" s="1015" t="s">
        <v>132</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440</v>
      </c>
      <c r="AB127" s="1053"/>
      <c r="AC127" s="1053"/>
      <c r="AD127" s="1053"/>
      <c r="AE127" s="1054"/>
      <c r="AF127" s="1055" t="s">
        <v>440</v>
      </c>
      <c r="AG127" s="1053"/>
      <c r="AH127" s="1053"/>
      <c r="AI127" s="1053"/>
      <c r="AJ127" s="1054"/>
      <c r="AK127" s="1055" t="s">
        <v>440</v>
      </c>
      <c r="AL127" s="1053"/>
      <c r="AM127" s="1053"/>
      <c r="AN127" s="1053"/>
      <c r="AO127" s="1054"/>
      <c r="AP127" s="1056" t="s">
        <v>132</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132</v>
      </c>
      <c r="DH127" s="1014"/>
      <c r="DI127" s="1014"/>
      <c r="DJ127" s="1014"/>
      <c r="DK127" s="1014"/>
      <c r="DL127" s="1014" t="s">
        <v>440</v>
      </c>
      <c r="DM127" s="1014"/>
      <c r="DN127" s="1014"/>
      <c r="DO127" s="1014"/>
      <c r="DP127" s="1014"/>
      <c r="DQ127" s="1014" t="s">
        <v>440</v>
      </c>
      <c r="DR127" s="1014"/>
      <c r="DS127" s="1014"/>
      <c r="DT127" s="1014"/>
      <c r="DU127" s="1014"/>
      <c r="DV127" s="1015" t="s">
        <v>440</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409336</v>
      </c>
      <c r="AB128" s="1142"/>
      <c r="AC128" s="1142"/>
      <c r="AD128" s="1142"/>
      <c r="AE128" s="1143"/>
      <c r="AF128" s="1144">
        <v>298741</v>
      </c>
      <c r="AG128" s="1142"/>
      <c r="AH128" s="1142"/>
      <c r="AI128" s="1142"/>
      <c r="AJ128" s="1143"/>
      <c r="AK128" s="1144">
        <v>333248</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440</v>
      </c>
      <c r="BG128" s="1149"/>
      <c r="BH128" s="1149"/>
      <c r="BI128" s="1149"/>
      <c r="BJ128" s="1149"/>
      <c r="BK128" s="1149"/>
      <c r="BL128" s="1150"/>
      <c r="BM128" s="1148">
        <v>11.74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v>7865</v>
      </c>
      <c r="DH128" s="1134"/>
      <c r="DI128" s="1134"/>
      <c r="DJ128" s="1134"/>
      <c r="DK128" s="1134"/>
      <c r="DL128" s="1134">
        <v>3557</v>
      </c>
      <c r="DM128" s="1134"/>
      <c r="DN128" s="1134"/>
      <c r="DO128" s="1134"/>
      <c r="DP128" s="1134"/>
      <c r="DQ128" s="1134" t="s">
        <v>132</v>
      </c>
      <c r="DR128" s="1134"/>
      <c r="DS128" s="1134"/>
      <c r="DT128" s="1134"/>
      <c r="DU128" s="1134"/>
      <c r="DV128" s="1135" t="s">
        <v>132</v>
      </c>
      <c r="DW128" s="1135"/>
      <c r="DX128" s="1135"/>
      <c r="DY128" s="1135"/>
      <c r="DZ128" s="1136"/>
    </row>
    <row r="129" spans="1:131" s="247" customFormat="1" ht="26.25" customHeight="1" x14ac:dyDescent="0.15">
      <c r="A129" s="1024" t="s">
        <v>109</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31787384</v>
      </c>
      <c r="AB129" s="1053"/>
      <c r="AC129" s="1053"/>
      <c r="AD129" s="1053"/>
      <c r="AE129" s="1054"/>
      <c r="AF129" s="1055">
        <v>31321433</v>
      </c>
      <c r="AG129" s="1053"/>
      <c r="AH129" s="1053"/>
      <c r="AI129" s="1053"/>
      <c r="AJ129" s="1054"/>
      <c r="AK129" s="1055">
        <v>31556600</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132</v>
      </c>
      <c r="BG129" s="1163"/>
      <c r="BH129" s="1163"/>
      <c r="BI129" s="1163"/>
      <c r="BJ129" s="1163"/>
      <c r="BK129" s="1163"/>
      <c r="BL129" s="1164"/>
      <c r="BM129" s="1162">
        <v>16.739999999999998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4875976</v>
      </c>
      <c r="AB130" s="1053"/>
      <c r="AC130" s="1053"/>
      <c r="AD130" s="1053"/>
      <c r="AE130" s="1054"/>
      <c r="AF130" s="1055">
        <v>4804627</v>
      </c>
      <c r="AG130" s="1053"/>
      <c r="AH130" s="1053"/>
      <c r="AI130" s="1053"/>
      <c r="AJ130" s="1054"/>
      <c r="AK130" s="1055">
        <v>4732942</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9.1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26911408</v>
      </c>
      <c r="AB131" s="1078"/>
      <c r="AC131" s="1078"/>
      <c r="AD131" s="1078"/>
      <c r="AE131" s="1079"/>
      <c r="AF131" s="1077">
        <v>26516806</v>
      </c>
      <c r="AG131" s="1078"/>
      <c r="AH131" s="1078"/>
      <c r="AI131" s="1078"/>
      <c r="AJ131" s="1079"/>
      <c r="AK131" s="1077">
        <v>26823658</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10.384651740000001</v>
      </c>
      <c r="AB132" s="1194"/>
      <c r="AC132" s="1194"/>
      <c r="AD132" s="1194"/>
      <c r="AE132" s="1195"/>
      <c r="AF132" s="1196">
        <v>9.3015991440000008</v>
      </c>
      <c r="AG132" s="1194"/>
      <c r="AH132" s="1194"/>
      <c r="AI132" s="1194"/>
      <c r="AJ132" s="1195"/>
      <c r="AK132" s="1196">
        <v>7.7054181049999997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11.9</v>
      </c>
      <c r="AB133" s="1177"/>
      <c r="AC133" s="1177"/>
      <c r="AD133" s="1177"/>
      <c r="AE133" s="1178"/>
      <c r="AF133" s="1176">
        <v>10.6</v>
      </c>
      <c r="AG133" s="1177"/>
      <c r="AH133" s="1177"/>
      <c r="AI133" s="1177"/>
      <c r="AJ133" s="1178"/>
      <c r="AK133" s="1176">
        <v>9.1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0nIA+mB0cDDjF1AOCVXREwgo4rkOJDfL+pao5wQBJ1fL3bxrhBJ54P9tAeR5uNxdRWKGj0jqXCKYV1B4Swgcg==" saltValue="1hprcWw7IgzMLC/ykvoC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Y61" zoomScale="80" zoomScaleNormal="85" zoomScaleSheetLayoutView="80" workbookViewId="0">
      <selection activeCell="DN49" sqref="DN4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nhXOpMYx5pDpQgYI5rM3rF41h7Ktp8sn8Me5+YNWZL1pGOUsMFtD2VmE+9O8gYaO6fNf9Albq4bTVnB99275g==" saltValue="cvqbYwul6kYKsb959H6Ed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4"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7Qm9OM2HERd1FhpSKMG/p4NAL9M4Jea7Lvysxk8WJa5Id8YG7Q6oXXGbH/hmTaXt3Akr654Iqt3oFSQucC29Q==" saltValue="MnzZs1SRgI1WQ4032EqgJ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7048952</v>
      </c>
      <c r="AP9" s="313">
        <v>47674</v>
      </c>
      <c r="AQ9" s="314">
        <v>56868</v>
      </c>
      <c r="AR9" s="315">
        <v>-16.2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349606</v>
      </c>
      <c r="AP10" s="316">
        <v>2364</v>
      </c>
      <c r="AQ10" s="317">
        <v>3674</v>
      </c>
      <c r="AR10" s="318">
        <v>-35.700000000000003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1255771</v>
      </c>
      <c r="AP11" s="316">
        <v>8493</v>
      </c>
      <c r="AQ11" s="317">
        <v>3477</v>
      </c>
      <c r="AR11" s="318">
        <v>144.30000000000001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285258</v>
      </c>
      <c r="AP12" s="316">
        <v>1929</v>
      </c>
      <c r="AQ12" s="317">
        <v>579</v>
      </c>
      <c r="AR12" s="318">
        <v>233.2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v>11</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379373</v>
      </c>
      <c r="AP14" s="316">
        <v>2566</v>
      </c>
      <c r="AQ14" s="317">
        <v>2399</v>
      </c>
      <c r="AR14" s="318">
        <v>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86318</v>
      </c>
      <c r="AP15" s="316">
        <v>584</v>
      </c>
      <c r="AQ15" s="317">
        <v>1114</v>
      </c>
      <c r="AR15" s="318">
        <v>-47.6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-418895</v>
      </c>
      <c r="AP16" s="316">
        <v>-2833</v>
      </c>
      <c r="AQ16" s="317">
        <v>-4418</v>
      </c>
      <c r="AR16" s="318">
        <v>-35.9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8986383</v>
      </c>
      <c r="AP17" s="316">
        <v>60778</v>
      </c>
      <c r="AQ17" s="317">
        <v>63704</v>
      </c>
      <c r="AR17" s="318">
        <v>-4.5999999999999996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5.49</v>
      </c>
      <c r="AP21" s="329">
        <v>6.05</v>
      </c>
      <c r="AQ21" s="330">
        <v>-0.56000000000000005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97.7</v>
      </c>
      <c r="AP22" s="334">
        <v>99.6</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5659524</v>
      </c>
      <c r="AP32" s="343">
        <v>38277</v>
      </c>
      <c r="AQ32" s="344">
        <v>31767</v>
      </c>
      <c r="AR32" s="345">
        <v>20.5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v>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v>33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1166880</v>
      </c>
      <c r="AP35" s="343">
        <v>7892</v>
      </c>
      <c r="AQ35" s="344">
        <v>6427</v>
      </c>
      <c r="AR35" s="345">
        <v>22.8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304011</v>
      </c>
      <c r="AP36" s="343">
        <v>2056</v>
      </c>
      <c r="AQ36" s="344">
        <v>1122</v>
      </c>
      <c r="AR36" s="345">
        <v>83.2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2355</v>
      </c>
      <c r="AP37" s="343">
        <v>16</v>
      </c>
      <c r="AQ37" s="344">
        <v>1023</v>
      </c>
      <c r="AR37" s="345">
        <v>-98.4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v>295</v>
      </c>
      <c r="AP38" s="346">
        <v>2</v>
      </c>
      <c r="AQ38" s="347">
        <v>2</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-333248</v>
      </c>
      <c r="AP39" s="343">
        <v>-2254</v>
      </c>
      <c r="AQ39" s="344">
        <v>-6864</v>
      </c>
      <c r="AR39" s="345">
        <v>-67.2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-4732942</v>
      </c>
      <c r="AP40" s="343">
        <v>-32010</v>
      </c>
      <c r="AQ40" s="344">
        <v>-26034</v>
      </c>
      <c r="AR40" s="345">
        <v>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2066875</v>
      </c>
      <c r="AP41" s="343">
        <v>13979</v>
      </c>
      <c r="AQ41" s="344">
        <v>7479</v>
      </c>
      <c r="AR41" s="345">
        <v>86.9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5836098</v>
      </c>
      <c r="AN51" s="365">
        <v>38977</v>
      </c>
      <c r="AO51" s="366">
        <v>-6.7</v>
      </c>
      <c r="AP51" s="367">
        <v>58051</v>
      </c>
      <c r="AQ51" s="368">
        <v>8.3000000000000007</v>
      </c>
      <c r="AR51" s="369">
        <v>-15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2510887</v>
      </c>
      <c r="AN52" s="373">
        <v>16769</v>
      </c>
      <c r="AO52" s="374">
        <v>13.7</v>
      </c>
      <c r="AP52" s="375">
        <v>32143</v>
      </c>
      <c r="AQ52" s="376">
        <v>13.4</v>
      </c>
      <c r="AR52" s="377">
        <v>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4091765</v>
      </c>
      <c r="AN53" s="365">
        <v>27387</v>
      </c>
      <c r="AO53" s="366">
        <v>-29.7</v>
      </c>
      <c r="AP53" s="367">
        <v>40879</v>
      </c>
      <c r="AQ53" s="368">
        <v>-29.6</v>
      </c>
      <c r="AR53" s="369">
        <v>-0.1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1827010</v>
      </c>
      <c r="AN54" s="373">
        <v>12228</v>
      </c>
      <c r="AO54" s="374">
        <v>-27.1</v>
      </c>
      <c r="AP54" s="375">
        <v>24087</v>
      </c>
      <c r="AQ54" s="376">
        <v>-25.1</v>
      </c>
      <c r="AR54" s="377">
        <v>-2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5995996</v>
      </c>
      <c r="AN55" s="365">
        <v>40266</v>
      </c>
      <c r="AO55" s="366">
        <v>47</v>
      </c>
      <c r="AP55" s="367">
        <v>42651</v>
      </c>
      <c r="AQ55" s="368">
        <v>4.3</v>
      </c>
      <c r="AR55" s="369">
        <v>42.7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1662500</v>
      </c>
      <c r="AN56" s="373">
        <v>11164</v>
      </c>
      <c r="AO56" s="374">
        <v>-8.6999999999999993</v>
      </c>
      <c r="AP56" s="375">
        <v>22675</v>
      </c>
      <c r="AQ56" s="376">
        <v>-5.9</v>
      </c>
      <c r="AR56" s="377">
        <v>-2.8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7046702</v>
      </c>
      <c r="AN57" s="365">
        <v>47445</v>
      </c>
      <c r="AO57" s="366">
        <v>17.8</v>
      </c>
      <c r="AP57" s="367">
        <v>43226</v>
      </c>
      <c r="AQ57" s="368">
        <v>1.3</v>
      </c>
      <c r="AR57" s="369">
        <v>16.5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2662915</v>
      </c>
      <c r="AN58" s="373">
        <v>17929</v>
      </c>
      <c r="AO58" s="374">
        <v>60.6</v>
      </c>
      <c r="AP58" s="375">
        <v>22622</v>
      </c>
      <c r="AQ58" s="376">
        <v>-0.2</v>
      </c>
      <c r="AR58" s="377">
        <v>60.8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7922387</v>
      </c>
      <c r="AN59" s="365">
        <v>53581</v>
      </c>
      <c r="AO59" s="366">
        <v>12.9</v>
      </c>
      <c r="AP59" s="367">
        <v>42836</v>
      </c>
      <c r="AQ59" s="368">
        <v>-0.9</v>
      </c>
      <c r="AR59" s="369">
        <v>13.8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3722250</v>
      </c>
      <c r="AN60" s="373">
        <v>25175</v>
      </c>
      <c r="AO60" s="374">
        <v>40.4</v>
      </c>
      <c r="AP60" s="375">
        <v>22936</v>
      </c>
      <c r="AQ60" s="376">
        <v>1.4</v>
      </c>
      <c r="AR60" s="377">
        <v>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6178590</v>
      </c>
      <c r="AN61" s="380">
        <v>41531</v>
      </c>
      <c r="AO61" s="381">
        <v>8.3000000000000007</v>
      </c>
      <c r="AP61" s="382">
        <v>45529</v>
      </c>
      <c r="AQ61" s="383">
        <v>-3.3</v>
      </c>
      <c r="AR61" s="369">
        <v>11.6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2477112</v>
      </c>
      <c r="AN62" s="373">
        <v>16653</v>
      </c>
      <c r="AO62" s="374">
        <v>15.8</v>
      </c>
      <c r="AP62" s="375">
        <v>24893</v>
      </c>
      <c r="AQ62" s="376">
        <v>-3.3</v>
      </c>
      <c r="AR62" s="377">
        <v>19.100000000000001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s7wn+whp0A/blGIqu7HGYcQRE9OQBt0eyu8rpV1sxwNUGDnxW2+Frn27Iwbt5jCyw2Q4NyTgo66Z+kLO1pV+Q==" saltValue="tHt9Vb0JyE9+fMB6HzvN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GojogKhXHXyMaZhSlNO37MrvCDSuGpiiiZJ8wOW9gJyZlvAmgxH8pQs/rlRX3v5JBSW8Fx2r2jYBe+UrV4wMJw==" saltValue="Bkkb7nFeSWeyksrrai5j/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qC8M9KfpTHs6fblMYHMDAdnGBcK/fNxSVQThserzxNHnt3qHJLEp2yVy9p0Txq9/Ty7Gxkor5sbPbQG0WPTzxw==" saltValue="BEw4Mmc6cFI5atpUuex6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4.37</v>
      </c>
      <c r="G47" s="12">
        <v>5.2</v>
      </c>
      <c r="H47" s="12">
        <v>6.16</v>
      </c>
      <c r="I47" s="12">
        <v>7.33</v>
      </c>
      <c r="J47" s="13">
        <v>8.76</v>
      </c>
    </row>
    <row r="48" spans="2:10" ht="57.75" customHeight="1" x14ac:dyDescent="0.15">
      <c r="B48" s="14"/>
      <c r="C48" s="1238" t="s">
        <v>4</v>
      </c>
      <c r="D48" s="1238"/>
      <c r="E48" s="1239"/>
      <c r="F48" s="15">
        <v>2.42</v>
      </c>
      <c r="G48" s="16">
        <v>3.48</v>
      </c>
      <c r="H48" s="16">
        <v>3.61</v>
      </c>
      <c r="I48" s="16">
        <v>3.01</v>
      </c>
      <c r="J48" s="17">
        <v>3.73</v>
      </c>
    </row>
    <row r="49" spans="2:10" ht="57.75" customHeight="1" thickBot="1" x14ac:dyDescent="0.2">
      <c r="B49" s="18"/>
      <c r="C49" s="1240" t="s">
        <v>5</v>
      </c>
      <c r="D49" s="1240"/>
      <c r="E49" s="1241"/>
      <c r="F49" s="19" t="s">
        <v>560</v>
      </c>
      <c r="G49" s="20">
        <v>2.56</v>
      </c>
      <c r="H49" s="20">
        <v>2.17</v>
      </c>
      <c r="I49" s="20">
        <v>1.53</v>
      </c>
      <c r="J49" s="21">
        <v>3.79</v>
      </c>
    </row>
    <row r="50" spans="2:10" ht="13.5" customHeight="1" x14ac:dyDescent="0.15"/>
  </sheetData>
  <sheetProtection algorithmName="SHA-512" hashValue="caDe7sd5t4rzXVk7PL5kxelUYTTv7Z5fnQ1pNYQ3O2Aa2PIpCYn/gUG3EJcDK+XJhuz/2lFheIWJiWFiCe5gQQ==" saltValue="LYusPRztBD+8nMRWoVx4q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ryosuke2300</cp:lastModifiedBy>
  <cp:lastPrinted>2021-09-27T07:06:18Z</cp:lastPrinted>
  <dcterms:modified xsi:type="dcterms:W3CDTF">2021-09-27T07:06:20Z</dcterms:modified>
</cp:coreProperties>
</file>