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QW+qYdkXVwlzuGc+PLu/VEjjmrGuC3QrD7PvgJRbqPm0lhQs4H9PEQz8dVg3Lxi57+ZjtxDahMcHb+2M/clIw==" workbookSaltValue="3McDd7aAL6gD8Oi1rPfAg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IE76" i="4"/>
  <c r="LT76" i="4"/>
  <c r="GQ51" i="4"/>
  <c r="LH30" i="4"/>
  <c r="GQ30" i="4"/>
  <c r="BZ30" i="4"/>
  <c r="BZ51" i="4"/>
  <c r="BG30" i="4"/>
  <c r="LE76" i="4"/>
  <c r="FX51" i="4"/>
  <c r="KO30" i="4"/>
  <c r="HP76" i="4"/>
  <c r="BG51" i="4"/>
  <c r="FX30" i="4"/>
  <c r="AV76" i="4"/>
  <c r="KO51" i="4"/>
  <c r="FE51" i="4"/>
  <c r="HA76" i="4"/>
  <c r="AN51" i="4"/>
  <c r="FE30" i="4"/>
  <c r="AN30" i="4"/>
  <c r="AG76" i="4"/>
  <c r="JV51" i="4"/>
  <c r="KP76" i="4"/>
  <c r="JV30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<sst xmlns="http://schemas.openxmlformats.org/spreadsheetml/2006/main" count="287" uniqueCount="144">
  <si>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</si>
  <si>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</si>
  <si>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</si>
  <si>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</si>
  <si>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</si>
  <si>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</si>
  <si>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</si>
  <si>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</si>
  <si>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</si>
  <si>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</si>
  <si>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</si>
  <si>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</si>
  <si>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</si>
  <si>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</si>
  <si>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</si>
  <si>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</si>
  <si>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</si>
  <si>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</si>
  <si>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</si>
  <si>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</si>
  <si>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</si>
  <si>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</si>
  <si>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</si>
  <si>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</si>
  <si>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</si>
  <si>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</si>
  <si>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</si>
  <si>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</si>
  <si>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</si>
  <si>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</si>
  <si>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</si>
  <si>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</si>
  <si>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</si>
  <si>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</si>
  <si>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</si>
  <si>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</si>
  <si>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</si>
  <si>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</si>
  <si>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</si>
  <si>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</si>
  <si>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</si>
  <si>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</si>
  <si>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</si>
  <si>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</si>
  <si>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</si>
  <si>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</si>
  <si>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</si>
  <si>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</si>
  <si>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</si>
  <si>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</si>
  <si>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</si>
  <si>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</si>
  <si>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</si>
  <si>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</si>
  <si>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</si>
  <si>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</si>
  <si>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</si>
  <si>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</si>
  <si>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</si>
  <si>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</si>
  <si>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</si>
  <si>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</si>
  <si>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</si>
  <si>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</si>
  <si>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</si>
  <si>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</si>
  <si>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</si>
  <si>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</si>
  <si>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</si>
  <si>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</si>
  <si>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</si>
  <si>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</si>
  <si>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</si>
  <si>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</si>
  <si>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</si>
  <si>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</si>
  <si>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</si>
  <si>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</si>
  <si>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</si>
  <si>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</si>
  <si>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</si>
  <si>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</si>
  <si>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</si>
  <si>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</si>
  <si>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</si>
  <si>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</si>
  <si>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</si>
  <si>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</si>
  <si>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</si>
  <si>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</si>
  <si>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</si>
  <si>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</si>
  <si>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</si>
  <si>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</si>
  <si>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</si>
  <si>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</si>
  <si>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</si>
  <si>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</si>
  <si>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</si>
  <si>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</si>
  <si>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</si>
  <si>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</si>
  <si>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</si>
  <si>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</si>
  <si>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</si>
  <si>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</si>
  <si>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</si>
  <si>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</si>
  <si>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</si>
  <si>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</si>
  <si>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</si>
  <si>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</si>
  <si>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</si>
  <si>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</si>
  <si>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</si>
  <si>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</si>
  <si>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</si>
  <si>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</si>
  <si>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</si>
  <si>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</si>
  <si>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</si>
  <si>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</si>
  <si>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</si>
  <si>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境港駅前駐車場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</si>
  <si>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</si>
  <si>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</si>
  <si>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</si>
  <si>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</si>
  <si>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</si>
  <si>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</si>
  <si>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</si>
  <si>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</si>
  <si>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</si>
  <si>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</si>
  <si>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</si>
  <si>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</si>
  <si>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</si>
  <si>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</si>
  <si>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</si>
  <si>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</si>
  <si>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収益的収支比率は、地方債を短期間で償還したことによる影響により５０％程度で推移し、単年度収支は赤字となっていたが、平成２８年度で償還が完了したことから、平成２９年度は単年度収支が黒字に転じた。
　売上高ＧＯＰ率、ＥＢＩＴＤＡについては、ともに類似施設の平均値を上回っている。
　ＥＢＩＴＤＡは減少傾向にあったが、平成３０年度には近隣の観光地である水木しげるロードがリニューアルオープンしたほか、ゲゲゲの鬼太郎の新アニメが放送開始されたことにより、観光客が大幅に増加しており、収益の伸びが見込まれている。
</t>
    <phoneticPr fontId="5"/>
  </si>
  <si>
    <t>　近隣の観光地である水木しげるロードのリニューアルに伴う観光客の増加に対応するため、駐車場の再編成を検討し、約１億５千万円の設備投資を見込んでいたが、用地確保の目途が立たないため、計画は保留状態となっている。
　地方債の償還は平成２８年度で完了したが、駐車場の再編成が実施されることとなった場合には、新たに地方債を発行する可能性がある。</t>
    <phoneticPr fontId="5"/>
  </si>
  <si>
    <t>　水木しげるロードの観光客の減少や、周辺地域への民間駐車場の開設などにより、利用者数は減少傾向にあったが、平成３０年７月の水木しげるロードリニューアル以降は利用者数が増加している。</t>
    <phoneticPr fontId="5"/>
  </si>
  <si>
    <t xml:space="preserve">　地方債の償還終了に伴い、平成２９年度は単年度収支が黒字となった。
　今後も単年度収支は黒字のまま推移し、実質収支についても数年後には黒字化すると見込んでいる。
　また、水木しげるロードのリニューアルなどにより観光客が増加しており、収益性についても向上することが見込まれている。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当面、黒字が継続することが見込まれているが、今後も維持管理費が過大とならないよう抑制に努める。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</si>
</sst>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51.5</c:v>
                </c:pt>
                <c:pt idx="2">
                  <c:v>50.7</c:v>
                </c:pt>
                <c:pt idx="3">
                  <c:v>48.6</c:v>
                </c:pt>
                <c:pt idx="4">
                  <c:v>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FD-4EDD-8DE2-159BC13D7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4608"/>
        <c:axId val="738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FD-4EDD-8DE2-159BC13D7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64608"/>
        <c:axId val="73888128"/>
      </c:lineChart>
      <c:dateAx>
        <c:axId val="7536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88128"/>
        <c:crosses val="autoZero"/>
        <c:auto val="1"/>
        <c:lblOffset val="100"/>
        <c:baseTimeUnit val="years"/>
      </c:dateAx>
      <c:valAx>
        <c:axId val="738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36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476.9</c:v>
                </c:pt>
                <c:pt idx="1">
                  <c:v>355</c:v>
                </c:pt>
                <c:pt idx="2">
                  <c:v>181.5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6-415F-8453-1AE3B07FD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36096"/>
        <c:axId val="864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96-415F-8453-1AE3B07FD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6096"/>
        <c:axId val="86442368"/>
      </c:lineChart>
      <c:dateAx>
        <c:axId val="864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42368"/>
        <c:crosses val="autoZero"/>
        <c:auto val="1"/>
        <c:lblOffset val="100"/>
        <c:baseTimeUnit val="years"/>
      </c:dateAx>
      <c:valAx>
        <c:axId val="864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43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34-4720-852D-C896E4EE4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76672"/>
        <c:axId val="864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34-4720-852D-C896E4EE4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6672"/>
        <c:axId val="86491136"/>
      </c:lineChart>
      <c:dateAx>
        <c:axId val="8647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91136"/>
        <c:crosses val="autoZero"/>
        <c:auto val="1"/>
        <c:lblOffset val="100"/>
        <c:baseTimeUnit val="years"/>
      </c:dateAx>
      <c:valAx>
        <c:axId val="864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47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5F-40EF-B893-EA205830C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29536"/>
        <c:axId val="865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5F-40EF-B893-EA205830C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9536"/>
        <c:axId val="86531456"/>
      </c:lineChart>
      <c:dateAx>
        <c:axId val="865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31456"/>
        <c:crosses val="autoZero"/>
        <c:auto val="1"/>
        <c:lblOffset val="100"/>
        <c:baseTimeUnit val="years"/>
      </c:dateAx>
      <c:valAx>
        <c:axId val="865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529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A-4C36-B6A3-293A4CEF6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63456"/>
        <c:axId val="8665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A-4C36-B6A3-293A4CEF6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3456"/>
        <c:axId val="86651648"/>
      </c:lineChart>
      <c:dateAx>
        <c:axId val="865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51648"/>
        <c:crosses val="autoZero"/>
        <c:auto val="1"/>
        <c:lblOffset val="100"/>
        <c:baseTimeUnit val="years"/>
      </c:dateAx>
      <c:valAx>
        <c:axId val="8665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56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3-4A82-A274-51292E96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8144"/>
        <c:axId val="866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3-4A82-A274-51292E96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78144"/>
        <c:axId val="86688512"/>
      </c:lineChart>
      <c:dateAx>
        <c:axId val="8667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88512"/>
        <c:crosses val="autoZero"/>
        <c:auto val="1"/>
        <c:lblOffset val="100"/>
        <c:baseTimeUnit val="years"/>
      </c:dateAx>
      <c:valAx>
        <c:axId val="866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6678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112.4</c:v>
                </c:pt>
                <c:pt idx="1">
                  <c:v>103.1</c:v>
                </c:pt>
                <c:pt idx="2">
                  <c:v>96.9</c:v>
                </c:pt>
                <c:pt idx="3">
                  <c:v>97.4</c:v>
                </c:pt>
                <c:pt idx="4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E8-4B04-90EE-59DA7FBB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71392"/>
        <c:axId val="8777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E8-4B04-90EE-59DA7FBB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71392"/>
        <c:axId val="87773568"/>
      </c:lineChart>
      <c:dateAx>
        <c:axId val="8777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73568"/>
        <c:crosses val="autoZero"/>
        <c:auto val="1"/>
        <c:lblOffset val="100"/>
        <c:baseTimeUnit val="years"/>
      </c:dateAx>
      <c:valAx>
        <c:axId val="8777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77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82.4</c:v>
                </c:pt>
                <c:pt idx="2">
                  <c:v>83.2</c:v>
                </c:pt>
                <c:pt idx="3">
                  <c:v>84.6</c:v>
                </c:pt>
                <c:pt idx="4">
                  <c:v>83.2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85-4F0A-A7B8-684DED128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2720"/>
        <c:axId val="8782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85-4F0A-A7B8-684DED128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22720"/>
        <c:axId val="87824640"/>
      </c:lineChart>
      <c:dateAx>
        <c:axId val="878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24640"/>
        <c:crosses val="autoZero"/>
        <c:auto val="1"/>
        <c:lblOffset val="100"/>
        <c:baseTimeUnit val="years"/>
      </c:dateAx>
      <c:valAx>
        <c:axId val="8782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82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15173</c:v>
                </c:pt>
                <c:pt idx="1">
                  <c:v>15607</c:v>
                </c:pt>
                <c:pt idx="2">
                  <c:v>15420</c:v>
                </c:pt>
                <c:pt idx="3">
                  <c:v>13971</c:v>
                </c:pt>
                <c:pt idx="4">
                  <c:v>13572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A5-4F14-A20C-02224681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2176"/>
        <c:axId val="8786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A5-4F14-A20C-02224681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2176"/>
        <c:axId val="87860736"/>
      </c:lineChart>
      <c:dateAx>
        <c:axId val="8784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0736"/>
        <c:crosses val="autoZero"/>
        <c:auto val="1"/>
        <c:lblOffset val="100"/>
        <c:baseTimeUnit val="years"/>
      </c:dateAx>
      <c:valAx>
        <c:axId val="8786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84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Y1" zoomScaleNormal="100" zoomScaleSheetLayoutView="70" workbookViewId="0">
      <selection activeCell="NX74" sqref="NX7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鳥取県境港市　境港駅前駐車場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駅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6273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130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11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196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200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140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53.5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51.5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50.7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48.6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474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112.4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103.1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96.9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97.4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141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142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72.099999999999994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82.4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83.2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84.6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83.2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15173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15607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15420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13971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13572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143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162679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1500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476.9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355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181.5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k6azQDFl4wL0Awmq0nOSC3x7zHo8DiyXcXMoaXAN9MljxeFe36UmhbB3Fe2AhiD3uMDIYyjBRyygVj7QTxiOw==" saltValue="EPIUQaAmPhat6PUlDXgCK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71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72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73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74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75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76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77</v>
      </c>
      <c r="CN4" s="142" t="s">
        <v>78</v>
      </c>
      <c r="CO4" s="144" t="s">
        <v>79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80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81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99</v>
      </c>
      <c r="AM5" s="59" t="s">
        <v>109</v>
      </c>
      <c r="AN5" s="59" t="s">
        <v>110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108</v>
      </c>
      <c r="AW5" s="59" t="s">
        <v>99</v>
      </c>
      <c r="AX5" s="59" t="s">
        <v>109</v>
      </c>
      <c r="AY5" s="59" t="s">
        <v>111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108</v>
      </c>
      <c r="BH5" s="59" t="s">
        <v>99</v>
      </c>
      <c r="BI5" s="59" t="s">
        <v>112</v>
      </c>
      <c r="BJ5" s="59" t="s">
        <v>110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113</v>
      </c>
      <c r="BR5" s="59" t="s">
        <v>114</v>
      </c>
      <c r="BS5" s="59" t="s">
        <v>115</v>
      </c>
      <c r="BT5" s="59" t="s">
        <v>109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108</v>
      </c>
      <c r="CD5" s="59" t="s">
        <v>99</v>
      </c>
      <c r="CE5" s="59" t="s">
        <v>100</v>
      </c>
      <c r="CF5" s="59" t="s">
        <v>110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43"/>
      <c r="CN5" s="143"/>
      <c r="CO5" s="59" t="s">
        <v>116</v>
      </c>
      <c r="CP5" s="59" t="s">
        <v>98</v>
      </c>
      <c r="CQ5" s="59" t="s">
        <v>115</v>
      </c>
      <c r="CR5" s="59" t="s">
        <v>100</v>
      </c>
      <c r="CS5" s="59" t="s">
        <v>110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116</v>
      </c>
      <c r="DA5" s="59" t="s">
        <v>108</v>
      </c>
      <c r="DB5" s="59" t="s">
        <v>115</v>
      </c>
      <c r="DC5" s="59" t="s">
        <v>112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108</v>
      </c>
      <c r="DM5" s="59" t="s">
        <v>99</v>
      </c>
      <c r="DN5" s="59" t="s">
        <v>100</v>
      </c>
      <c r="DO5" s="59" t="s">
        <v>110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117</v>
      </c>
      <c r="B6" s="60">
        <f>B8</f>
        <v>2017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鳥取県境港市</v>
      </c>
      <c r="I6" s="60" t="str">
        <f t="shared" si="1"/>
        <v>境港駅前駐車場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11</v>
      </c>
      <c r="S6" s="62" t="str">
        <f t="shared" si="1"/>
        <v>駅</v>
      </c>
      <c r="T6" s="62" t="str">
        <f t="shared" si="1"/>
        <v>無</v>
      </c>
      <c r="U6" s="63">
        <f t="shared" si="1"/>
        <v>6273</v>
      </c>
      <c r="V6" s="63">
        <f t="shared" si="1"/>
        <v>196</v>
      </c>
      <c r="W6" s="63">
        <f t="shared" si="1"/>
        <v>200</v>
      </c>
      <c r="X6" s="62" t="str">
        <f t="shared" si="1"/>
        <v>導入なし</v>
      </c>
      <c r="Y6" s="64">
        <f>IF(Y8="-",NA(),Y8)</f>
        <v>53.5</v>
      </c>
      <c r="Z6" s="64">
        <f t="shared" ref="Z6:AH6" si="2">IF(Z8="-",NA(),Z8)</f>
        <v>51.5</v>
      </c>
      <c r="AA6" s="64">
        <f t="shared" si="2"/>
        <v>50.7</v>
      </c>
      <c r="AB6" s="64">
        <f t="shared" si="2"/>
        <v>48.6</v>
      </c>
      <c r="AC6" s="64">
        <f t="shared" si="2"/>
        <v>474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72.099999999999994</v>
      </c>
      <c r="BG6" s="64">
        <f t="shared" ref="BG6:BO6" si="5">IF(BG8="-",NA(),BG8)</f>
        <v>82.4</v>
      </c>
      <c r="BH6" s="64">
        <f t="shared" si="5"/>
        <v>83.2</v>
      </c>
      <c r="BI6" s="64">
        <f t="shared" si="5"/>
        <v>84.6</v>
      </c>
      <c r="BJ6" s="64">
        <f t="shared" si="5"/>
        <v>83.2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15173</v>
      </c>
      <c r="BR6" s="65">
        <f t="shared" ref="BR6:BZ6" si="6">IF(BR8="-",NA(),BR8)</f>
        <v>15607</v>
      </c>
      <c r="BS6" s="65">
        <f t="shared" si="6"/>
        <v>15420</v>
      </c>
      <c r="BT6" s="65">
        <f t="shared" si="6"/>
        <v>13971</v>
      </c>
      <c r="BU6" s="65">
        <f t="shared" si="6"/>
        <v>13572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162679</v>
      </c>
      <c r="CN6" s="63">
        <f t="shared" si="7"/>
        <v>1500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476.9</v>
      </c>
      <c r="DA6" s="64">
        <f t="shared" ref="DA6:DI6" si="8">IF(DA8="-",NA(),DA8)</f>
        <v>355</v>
      </c>
      <c r="DB6" s="64">
        <f t="shared" si="8"/>
        <v>181.5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112.4</v>
      </c>
      <c r="DL6" s="64">
        <f t="shared" ref="DL6:DT6" si="9">IF(DL8="-",NA(),DL8)</f>
        <v>103.1</v>
      </c>
      <c r="DM6" s="64">
        <f t="shared" si="9"/>
        <v>96.9</v>
      </c>
      <c r="DN6" s="64">
        <f t="shared" si="9"/>
        <v>97.4</v>
      </c>
      <c r="DO6" s="64">
        <f t="shared" si="9"/>
        <v>98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120</v>
      </c>
      <c r="B7" s="60">
        <f t="shared" ref="B7:X7" si="10">B8</f>
        <v>2017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境港市</v>
      </c>
      <c r="I7" s="60" t="str">
        <f t="shared" si="10"/>
        <v>境港駅前駐車場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11</v>
      </c>
      <c r="S7" s="62" t="str">
        <f t="shared" si="10"/>
        <v>駅</v>
      </c>
      <c r="T7" s="62" t="str">
        <f t="shared" si="10"/>
        <v>無</v>
      </c>
      <c r="U7" s="63">
        <f t="shared" si="10"/>
        <v>6273</v>
      </c>
      <c r="V7" s="63">
        <f t="shared" si="10"/>
        <v>196</v>
      </c>
      <c r="W7" s="63">
        <f t="shared" si="10"/>
        <v>200</v>
      </c>
      <c r="X7" s="62" t="str">
        <f t="shared" si="10"/>
        <v>導入なし</v>
      </c>
      <c r="Y7" s="64">
        <f>Y8</f>
        <v>53.5</v>
      </c>
      <c r="Z7" s="64">
        <f t="shared" ref="Z7:AH7" si="11">Z8</f>
        <v>51.5</v>
      </c>
      <c r="AA7" s="64">
        <f t="shared" si="11"/>
        <v>50.7</v>
      </c>
      <c r="AB7" s="64">
        <f t="shared" si="11"/>
        <v>48.6</v>
      </c>
      <c r="AC7" s="64">
        <f t="shared" si="11"/>
        <v>474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72.099999999999994</v>
      </c>
      <c r="BG7" s="64">
        <f t="shared" ref="BG7:BO7" si="14">BG8</f>
        <v>82.4</v>
      </c>
      <c r="BH7" s="64">
        <f t="shared" si="14"/>
        <v>83.2</v>
      </c>
      <c r="BI7" s="64">
        <f t="shared" si="14"/>
        <v>84.6</v>
      </c>
      <c r="BJ7" s="64">
        <f t="shared" si="14"/>
        <v>83.2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15173</v>
      </c>
      <c r="BR7" s="65">
        <f t="shared" ref="BR7:BZ7" si="15">BR8</f>
        <v>15607</v>
      </c>
      <c r="BS7" s="65">
        <f t="shared" si="15"/>
        <v>15420</v>
      </c>
      <c r="BT7" s="65">
        <f t="shared" si="15"/>
        <v>13971</v>
      </c>
      <c r="BU7" s="65">
        <f t="shared" si="15"/>
        <v>13572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118</v>
      </c>
      <c r="CL7" s="61"/>
      <c r="CM7" s="63">
        <f>CM8</f>
        <v>162679</v>
      </c>
      <c r="CN7" s="63">
        <f>CN8</f>
        <v>1500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118</v>
      </c>
      <c r="CY7" s="61"/>
      <c r="CZ7" s="64">
        <f>CZ8</f>
        <v>476.9</v>
      </c>
      <c r="DA7" s="64">
        <f t="shared" ref="DA7:DI7" si="16">DA8</f>
        <v>355</v>
      </c>
      <c r="DB7" s="64">
        <f t="shared" si="16"/>
        <v>181.5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112.4</v>
      </c>
      <c r="DL7" s="64">
        <f t="shared" ref="DL7:DT7" si="17">DL8</f>
        <v>103.1</v>
      </c>
      <c r="DM7" s="64">
        <f t="shared" si="17"/>
        <v>96.9</v>
      </c>
      <c r="DN7" s="64">
        <f t="shared" si="17"/>
        <v>97.4</v>
      </c>
      <c r="DO7" s="64">
        <f t="shared" si="17"/>
        <v>98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312045</v>
      </c>
      <c r="D8" s="67">
        <v>47</v>
      </c>
      <c r="E8" s="67">
        <v>14</v>
      </c>
      <c r="F8" s="67">
        <v>0</v>
      </c>
      <c r="G8" s="67">
        <v>2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11</v>
      </c>
      <c r="S8" s="69" t="s">
        <v>132</v>
      </c>
      <c r="T8" s="69" t="s">
        <v>133</v>
      </c>
      <c r="U8" s="70">
        <v>6273</v>
      </c>
      <c r="V8" s="70">
        <v>196</v>
      </c>
      <c r="W8" s="70">
        <v>200</v>
      </c>
      <c r="X8" s="69" t="s">
        <v>134</v>
      </c>
      <c r="Y8" s="71">
        <v>53.5</v>
      </c>
      <c r="Z8" s="71">
        <v>51.5</v>
      </c>
      <c r="AA8" s="71">
        <v>50.7</v>
      </c>
      <c r="AB8" s="71">
        <v>48.6</v>
      </c>
      <c r="AC8" s="71">
        <v>474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72.099999999999994</v>
      </c>
      <c r="BG8" s="71">
        <v>82.4</v>
      </c>
      <c r="BH8" s="71">
        <v>83.2</v>
      </c>
      <c r="BI8" s="71">
        <v>84.6</v>
      </c>
      <c r="BJ8" s="71">
        <v>83.2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15173</v>
      </c>
      <c r="BR8" s="72">
        <v>15607</v>
      </c>
      <c r="BS8" s="72">
        <v>15420</v>
      </c>
      <c r="BT8" s="73">
        <v>13971</v>
      </c>
      <c r="BU8" s="73">
        <v>13572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162679</v>
      </c>
      <c r="CN8" s="70">
        <v>1500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476.9</v>
      </c>
      <c r="DA8" s="71">
        <v>355</v>
      </c>
      <c r="DB8" s="71">
        <v>181.5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112.4</v>
      </c>
      <c r="DL8" s="71">
        <v>103.1</v>
      </c>
      <c r="DM8" s="71">
        <v>96.9</v>
      </c>
      <c r="DN8" s="71">
        <v>97.4</v>
      </c>
      <c r="DO8" s="71">
        <v>98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遠藤 彰</cp:lastModifiedBy>
  <cp:lastPrinted>2019-01-15T08:13:17Z</cp:lastPrinted>
  <dcterms:created xsi:type="dcterms:W3CDTF">2018-12-07T10:34:20Z</dcterms:created>
  <dcterms:modified xsi:type="dcterms:W3CDTF">2019-01-15T08:13:45Z</dcterms:modified>
</cp:coreProperties>
</file>