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62.220\disk1\10_経営企画課\01 電気事業\13_電力システム改革\電力購入\R3年度  電力購入(買電)入札関係\入札資料\東部\"/>
    </mc:Choice>
  </mc:AlternateContent>
  <bookViews>
    <workbookView xWindow="0" yWindow="0" windowWidth="23040" windowHeight="8610"/>
  </bookViews>
  <sheets>
    <sheet name="内訳計算書(計)" sheetId="1" r:id="rId1"/>
    <sheet name="01東部事務所" sheetId="30" r:id="rId2"/>
    <sheet name="02鳥取工水取水場" sheetId="31" r:id="rId3"/>
    <sheet name="03東部事務所太陽光発電所" sheetId="32" r:id="rId4"/>
    <sheet name="04鳥取放牧場太陽光発電所" sheetId="33" r:id="rId5"/>
    <sheet name="05鳥取空港太陽光発電所" sheetId="34" r:id="rId6"/>
    <sheet name="06天神浄化センター太陽光発電所" sheetId="42" r:id="rId7"/>
    <sheet name="07横瀬川発電所 " sheetId="43" r:id="rId8"/>
    <sheet name="08私都川発電所  " sheetId="44" r:id="rId9"/>
    <sheet name="09加地発電所" sheetId="45" r:id="rId10"/>
    <sheet name="10袋川発電所 " sheetId="46" r:id="rId11"/>
    <sheet name="11加圧ポンプ" sheetId="47" r:id="rId12"/>
  </sheets>
  <definedNames>
    <definedName name="Z_16AAD8DD_3B07_4D3E_93B1_B2222DA6C53C_.wvu.PrintArea" localSheetId="1" hidden="1">'01東部事務所'!$A$1:$K$41</definedName>
    <definedName name="Z_16AAD8DD_3B07_4D3E_93B1_B2222DA6C53C_.wvu.PrintArea" localSheetId="2" hidden="1">'02鳥取工水取水場'!$A$1:$K$41</definedName>
    <definedName name="Z_16AAD8DD_3B07_4D3E_93B1_B2222DA6C53C_.wvu.PrintArea" localSheetId="3" hidden="1">'03東部事務所太陽光発電所'!$A$1:$K$41</definedName>
    <definedName name="Z_16AAD8DD_3B07_4D3E_93B1_B2222DA6C53C_.wvu.PrintArea" localSheetId="4" hidden="1">'04鳥取放牧場太陽光発電所'!$A$1:$K$41</definedName>
    <definedName name="Z_16AAD8DD_3B07_4D3E_93B1_B2222DA6C53C_.wvu.PrintArea" localSheetId="5" hidden="1">'05鳥取空港太陽光発電所'!$A$1:$K$41</definedName>
    <definedName name="Z_16AAD8DD_3B07_4D3E_93B1_B2222DA6C53C_.wvu.PrintArea" localSheetId="6" hidden="1">'06天神浄化センター太陽光発電所'!$A$1:$K$41</definedName>
    <definedName name="Z_16AAD8DD_3B07_4D3E_93B1_B2222DA6C53C_.wvu.PrintArea" localSheetId="7" hidden="1">'07横瀬川発電所 '!$A$1:$K$41</definedName>
    <definedName name="Z_16AAD8DD_3B07_4D3E_93B1_B2222DA6C53C_.wvu.PrintArea" localSheetId="8" hidden="1">'08私都川発電所  '!$A$1:$K$41</definedName>
    <definedName name="Z_16AAD8DD_3B07_4D3E_93B1_B2222DA6C53C_.wvu.PrintArea" localSheetId="9" hidden="1">'09加地発電所'!$A$1:$K$41</definedName>
    <definedName name="Z_16AAD8DD_3B07_4D3E_93B1_B2222DA6C53C_.wvu.PrintArea" localSheetId="10" hidden="1">'10袋川発電所 '!$A$1:$K$41</definedName>
    <definedName name="Z_16AAD8DD_3B07_4D3E_93B1_B2222DA6C53C_.wvu.PrintArea" localSheetId="11" hidden="1">'11加圧ポンプ'!$A$1:$K$41</definedName>
    <definedName name="Z_5EB7D2F6_86C9_4D3E_8AD8_2EBEAB8C64AD_.wvu.PrintArea" localSheetId="1" hidden="1">'01東部事務所'!$A$1:$K$41</definedName>
    <definedName name="Z_5EB7D2F6_86C9_4D3E_8AD8_2EBEAB8C64AD_.wvu.PrintArea" localSheetId="2" hidden="1">'02鳥取工水取水場'!$A$1:$K$41</definedName>
    <definedName name="Z_5EB7D2F6_86C9_4D3E_8AD8_2EBEAB8C64AD_.wvu.PrintArea" localSheetId="3" hidden="1">'03東部事務所太陽光発電所'!$A$1:$K$41</definedName>
    <definedName name="Z_5EB7D2F6_86C9_4D3E_8AD8_2EBEAB8C64AD_.wvu.PrintArea" localSheetId="4" hidden="1">'04鳥取放牧場太陽光発電所'!$A$1:$K$41</definedName>
    <definedName name="Z_5EB7D2F6_86C9_4D3E_8AD8_2EBEAB8C64AD_.wvu.PrintArea" localSheetId="5" hidden="1">'05鳥取空港太陽光発電所'!$A$1:$K$41</definedName>
    <definedName name="Z_5EB7D2F6_86C9_4D3E_8AD8_2EBEAB8C64AD_.wvu.PrintArea" localSheetId="6" hidden="1">'06天神浄化センター太陽光発電所'!$A$1:$K$41</definedName>
    <definedName name="Z_5EB7D2F6_86C9_4D3E_8AD8_2EBEAB8C64AD_.wvu.PrintArea" localSheetId="7" hidden="1">'07横瀬川発電所 '!$A$1:$K$41</definedName>
    <definedName name="Z_5EB7D2F6_86C9_4D3E_8AD8_2EBEAB8C64AD_.wvu.PrintArea" localSheetId="8" hidden="1">'08私都川発電所  '!$A$1:$K$41</definedName>
    <definedName name="Z_5EB7D2F6_86C9_4D3E_8AD8_2EBEAB8C64AD_.wvu.PrintArea" localSheetId="9" hidden="1">'09加地発電所'!$A$1:$K$41</definedName>
    <definedName name="Z_5EB7D2F6_86C9_4D3E_8AD8_2EBEAB8C64AD_.wvu.PrintArea" localSheetId="10" hidden="1">'10袋川発電所 '!$A$1:$K$41</definedName>
    <definedName name="Z_5EB7D2F6_86C9_4D3E_8AD8_2EBEAB8C64AD_.wvu.PrintArea" localSheetId="11" hidden="1">'11加圧ポンプ'!$A$1:$K$41</definedName>
    <definedName name="Z_6A488394_A81E_43D5_A9BA_B64BC146DEF2_.wvu.PrintArea" localSheetId="1" hidden="1">'01東部事務所'!$A$1:$K$41</definedName>
    <definedName name="Z_6A488394_A81E_43D5_A9BA_B64BC146DEF2_.wvu.PrintArea" localSheetId="2" hidden="1">'02鳥取工水取水場'!$A$1:$K$41</definedName>
    <definedName name="Z_6A488394_A81E_43D5_A9BA_B64BC146DEF2_.wvu.PrintArea" localSheetId="3" hidden="1">'03東部事務所太陽光発電所'!$A$1:$K$41</definedName>
    <definedName name="Z_6A488394_A81E_43D5_A9BA_B64BC146DEF2_.wvu.PrintArea" localSheetId="4" hidden="1">'04鳥取放牧場太陽光発電所'!$A$1:$K$41</definedName>
    <definedName name="Z_6A488394_A81E_43D5_A9BA_B64BC146DEF2_.wvu.PrintArea" localSheetId="5" hidden="1">'05鳥取空港太陽光発電所'!$A$1:$K$41</definedName>
    <definedName name="Z_6A488394_A81E_43D5_A9BA_B64BC146DEF2_.wvu.PrintArea" localSheetId="6" hidden="1">'06天神浄化センター太陽光発電所'!$A$1:$K$41</definedName>
    <definedName name="Z_6A488394_A81E_43D5_A9BA_B64BC146DEF2_.wvu.PrintArea" localSheetId="7" hidden="1">'07横瀬川発電所 '!$A$1:$K$41</definedName>
    <definedName name="Z_6A488394_A81E_43D5_A9BA_B64BC146DEF2_.wvu.PrintArea" localSheetId="8" hidden="1">'08私都川発電所  '!$A$1:$K$41</definedName>
    <definedName name="Z_6A488394_A81E_43D5_A9BA_B64BC146DEF2_.wvu.PrintArea" localSheetId="9" hidden="1">'09加地発電所'!$A$1:$K$41</definedName>
    <definedName name="Z_6A488394_A81E_43D5_A9BA_B64BC146DEF2_.wvu.PrintArea" localSheetId="10" hidden="1">'10袋川発電所 '!$A$1:$K$41</definedName>
    <definedName name="Z_6A488394_A81E_43D5_A9BA_B64BC146DEF2_.wvu.PrintArea" localSheetId="11" hidden="1">'11加圧ポンプ'!$A$1:$K$41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 r="K11" i="1"/>
  <c r="K12" i="1"/>
  <c r="K13" i="1"/>
  <c r="K14" i="1"/>
  <c r="K15" i="1"/>
  <c r="K16" i="1"/>
  <c r="K17" i="1"/>
  <c r="K18" i="1"/>
  <c r="K19" i="1"/>
  <c r="K20" i="1"/>
  <c r="K21" i="1"/>
  <c r="G10" i="1" l="1"/>
  <c r="G11" i="1"/>
  <c r="G12" i="1"/>
  <c r="G13" i="1"/>
  <c r="G14" i="1"/>
  <c r="G15" i="1"/>
  <c r="G16" i="1"/>
  <c r="G17" i="1"/>
  <c r="G18" i="1"/>
  <c r="G19" i="1"/>
  <c r="G20" i="1"/>
  <c r="G21" i="1"/>
  <c r="G22" i="47" l="1"/>
  <c r="I21" i="47"/>
  <c r="F21" i="47"/>
  <c r="K21" i="47" s="1"/>
  <c r="I20" i="47"/>
  <c r="F20" i="47"/>
  <c r="I19" i="47"/>
  <c r="F19" i="47"/>
  <c r="K19" i="47" s="1"/>
  <c r="I18" i="47"/>
  <c r="F18" i="47"/>
  <c r="I17" i="47"/>
  <c r="F17" i="47"/>
  <c r="K17" i="47" s="1"/>
  <c r="I16" i="47"/>
  <c r="F16" i="47"/>
  <c r="I15" i="47"/>
  <c r="F15" i="47"/>
  <c r="K15" i="47" s="1"/>
  <c r="I14" i="47"/>
  <c r="F14" i="47"/>
  <c r="I13" i="47"/>
  <c r="F13" i="47"/>
  <c r="I12" i="47"/>
  <c r="F12" i="47"/>
  <c r="I11" i="47"/>
  <c r="F11" i="47"/>
  <c r="K11" i="47" s="1"/>
  <c r="I10" i="47"/>
  <c r="F10" i="47"/>
  <c r="K10" i="47" l="1"/>
  <c r="K23" i="1" s="1"/>
  <c r="K27" i="1" s="1"/>
  <c r="K32" i="1" s="1"/>
  <c r="K12" i="47"/>
  <c r="K16" i="47"/>
  <c r="K20" i="47"/>
  <c r="K18" i="47"/>
  <c r="K14" i="47"/>
  <c r="K13" i="47"/>
  <c r="K23" i="47" l="1"/>
  <c r="G22" i="46"/>
  <c r="I21" i="46"/>
  <c r="F21" i="46"/>
  <c r="K21" i="46" s="1"/>
  <c r="I20" i="46"/>
  <c r="F20" i="46"/>
  <c r="I19" i="46"/>
  <c r="F19" i="46"/>
  <c r="K19" i="46" s="1"/>
  <c r="I18" i="46"/>
  <c r="F18" i="46"/>
  <c r="I17" i="46"/>
  <c r="F17" i="46"/>
  <c r="I16" i="46"/>
  <c r="F16" i="46"/>
  <c r="I15" i="46"/>
  <c r="F15" i="46"/>
  <c r="I14" i="46"/>
  <c r="F14" i="46"/>
  <c r="I13" i="46"/>
  <c r="F13" i="46"/>
  <c r="I12" i="46"/>
  <c r="F12" i="46"/>
  <c r="I11" i="46"/>
  <c r="F11" i="46"/>
  <c r="K11" i="46" s="1"/>
  <c r="I10" i="46"/>
  <c r="F10" i="46"/>
  <c r="G22" i="45"/>
  <c r="I21" i="45"/>
  <c r="F21" i="45"/>
  <c r="I20" i="45"/>
  <c r="F20" i="45"/>
  <c r="I19" i="45"/>
  <c r="F19" i="45"/>
  <c r="I18" i="45"/>
  <c r="F18" i="45"/>
  <c r="I17" i="45"/>
  <c r="F17" i="45"/>
  <c r="I16" i="45"/>
  <c r="F16" i="45"/>
  <c r="I15" i="45"/>
  <c r="F15" i="45"/>
  <c r="I14" i="45"/>
  <c r="F14" i="45"/>
  <c r="I13" i="45"/>
  <c r="F13" i="45"/>
  <c r="I12" i="45"/>
  <c r="F12" i="45"/>
  <c r="I11" i="45"/>
  <c r="F11" i="45"/>
  <c r="I10" i="45"/>
  <c r="F10" i="45"/>
  <c r="G22" i="44"/>
  <c r="I21" i="44"/>
  <c r="F21" i="44"/>
  <c r="I20" i="44"/>
  <c r="F20" i="44"/>
  <c r="K20" i="44" s="1"/>
  <c r="I19" i="44"/>
  <c r="F19" i="44"/>
  <c r="I18" i="44"/>
  <c r="F18" i="44"/>
  <c r="K18" i="44" s="1"/>
  <c r="I17" i="44"/>
  <c r="F17" i="44"/>
  <c r="I16" i="44"/>
  <c r="F16" i="44"/>
  <c r="I15" i="44"/>
  <c r="F15" i="44"/>
  <c r="I14" i="44"/>
  <c r="F14" i="44"/>
  <c r="I13" i="44"/>
  <c r="F13" i="44"/>
  <c r="I12" i="44"/>
  <c r="F12" i="44"/>
  <c r="K12" i="44" s="1"/>
  <c r="I11" i="44"/>
  <c r="F11" i="44"/>
  <c r="I10" i="44"/>
  <c r="F10" i="44"/>
  <c r="K10" i="44" s="1"/>
  <c r="G22" i="43"/>
  <c r="I21" i="43"/>
  <c r="F21" i="43"/>
  <c r="I20" i="43"/>
  <c r="F20" i="43"/>
  <c r="I19" i="43"/>
  <c r="F19" i="43"/>
  <c r="I18" i="43"/>
  <c r="F18" i="43"/>
  <c r="I17" i="43"/>
  <c r="F17" i="43"/>
  <c r="K17" i="43" s="1"/>
  <c r="I16" i="43"/>
  <c r="F16" i="43"/>
  <c r="I15" i="43"/>
  <c r="F15" i="43"/>
  <c r="I14" i="43"/>
  <c r="F14" i="43"/>
  <c r="I13" i="43"/>
  <c r="F13" i="43"/>
  <c r="I12" i="43"/>
  <c r="F12" i="43"/>
  <c r="I11" i="43"/>
  <c r="F11" i="43"/>
  <c r="K11" i="43" s="1"/>
  <c r="I10" i="43"/>
  <c r="F10" i="43"/>
  <c r="G22" i="42"/>
  <c r="I21" i="42"/>
  <c r="F21" i="42"/>
  <c r="I20" i="42"/>
  <c r="F20" i="42"/>
  <c r="I19" i="42"/>
  <c r="F19" i="42"/>
  <c r="I18" i="42"/>
  <c r="F18" i="42"/>
  <c r="I17" i="42"/>
  <c r="F17" i="42"/>
  <c r="K17" i="42" s="1"/>
  <c r="I16" i="42"/>
  <c r="F16" i="42"/>
  <c r="I15" i="42"/>
  <c r="F15" i="42"/>
  <c r="I14" i="42"/>
  <c r="F14" i="42"/>
  <c r="I13" i="42"/>
  <c r="F13" i="42"/>
  <c r="I12" i="42"/>
  <c r="F12" i="42"/>
  <c r="I11" i="42"/>
  <c r="F11" i="42"/>
  <c r="I10" i="42"/>
  <c r="F10" i="42"/>
  <c r="K15" i="43" l="1"/>
  <c r="K15" i="42"/>
  <c r="K10" i="43"/>
  <c r="K16" i="43"/>
  <c r="K18" i="43"/>
  <c r="K11" i="45"/>
  <c r="K15" i="45"/>
  <c r="K17" i="45"/>
  <c r="K19" i="45"/>
  <c r="K21" i="45"/>
  <c r="K21" i="43"/>
  <c r="K12" i="45"/>
  <c r="K16" i="45"/>
  <c r="K20" i="45"/>
  <c r="K10" i="42"/>
  <c r="K16" i="42"/>
  <c r="K18" i="42"/>
  <c r="K11" i="44"/>
  <c r="K19" i="44"/>
  <c r="K10" i="46"/>
  <c r="K12" i="46"/>
  <c r="K14" i="46"/>
  <c r="K20" i="46"/>
  <c r="K18" i="45"/>
  <c r="K14" i="45"/>
  <c r="K13" i="45"/>
  <c r="K10" i="45"/>
  <c r="K18" i="46"/>
  <c r="K17" i="46"/>
  <c r="K16" i="46"/>
  <c r="K15" i="46"/>
  <c r="K13" i="46"/>
  <c r="K21" i="44"/>
  <c r="K17" i="44"/>
  <c r="K16" i="44"/>
  <c r="K15" i="44"/>
  <c r="K14" i="44"/>
  <c r="K13" i="44"/>
  <c r="K20" i="43"/>
  <c r="K19" i="43"/>
  <c r="K14" i="43"/>
  <c r="K13" i="43"/>
  <c r="K12" i="43"/>
  <c r="K21" i="42"/>
  <c r="K20" i="42"/>
  <c r="K19" i="42"/>
  <c r="K14" i="42"/>
  <c r="K13" i="42"/>
  <c r="K12" i="42"/>
  <c r="K11" i="42"/>
  <c r="K23" i="46" l="1"/>
  <c r="K23" i="44"/>
  <c r="K23" i="43"/>
  <c r="K23" i="42"/>
  <c r="K23" i="45"/>
  <c r="G22" i="34"/>
  <c r="I21" i="34"/>
  <c r="F21" i="34"/>
  <c r="I20" i="34"/>
  <c r="F20" i="34"/>
  <c r="I19" i="34"/>
  <c r="F19" i="34"/>
  <c r="I18" i="34"/>
  <c r="F18" i="34"/>
  <c r="I17" i="34"/>
  <c r="F17" i="34"/>
  <c r="I16" i="34"/>
  <c r="F16" i="34"/>
  <c r="I15" i="34"/>
  <c r="F15" i="34"/>
  <c r="I14" i="34"/>
  <c r="F14" i="34"/>
  <c r="I13" i="34"/>
  <c r="F13" i="34"/>
  <c r="I12" i="34"/>
  <c r="F12" i="34"/>
  <c r="I11" i="34"/>
  <c r="F11" i="34"/>
  <c r="I10" i="34"/>
  <c r="F10" i="34"/>
  <c r="G22" i="33"/>
  <c r="I21" i="33"/>
  <c r="F21" i="33"/>
  <c r="I20" i="33"/>
  <c r="F20" i="33"/>
  <c r="I19" i="33"/>
  <c r="F19" i="33"/>
  <c r="I18" i="33"/>
  <c r="F18" i="33"/>
  <c r="I17" i="33"/>
  <c r="F17" i="33"/>
  <c r="I16" i="33"/>
  <c r="F16" i="33"/>
  <c r="I15" i="33"/>
  <c r="F15" i="33"/>
  <c r="I14" i="33"/>
  <c r="F14" i="33"/>
  <c r="I13" i="33"/>
  <c r="F13" i="33"/>
  <c r="I12" i="33"/>
  <c r="F12" i="33"/>
  <c r="I11" i="33"/>
  <c r="F11" i="33"/>
  <c r="I10" i="33"/>
  <c r="F10" i="33"/>
  <c r="G22" i="32"/>
  <c r="I21" i="32"/>
  <c r="F21" i="32"/>
  <c r="I20" i="32"/>
  <c r="F20" i="32"/>
  <c r="I19" i="32"/>
  <c r="F19" i="32"/>
  <c r="I18" i="32"/>
  <c r="F18" i="32"/>
  <c r="I17" i="32"/>
  <c r="F17" i="32"/>
  <c r="K17" i="32" s="1"/>
  <c r="I16" i="32"/>
  <c r="F16" i="32"/>
  <c r="I15" i="32"/>
  <c r="F15" i="32"/>
  <c r="K15" i="32" s="1"/>
  <c r="I14" i="32"/>
  <c r="F14" i="32"/>
  <c r="I13" i="32"/>
  <c r="F13" i="32"/>
  <c r="I12" i="32"/>
  <c r="F12" i="32"/>
  <c r="I11" i="32"/>
  <c r="F11" i="32"/>
  <c r="I10" i="32"/>
  <c r="F10" i="32"/>
  <c r="G22" i="31"/>
  <c r="I21" i="31"/>
  <c r="F21" i="31"/>
  <c r="I20" i="31"/>
  <c r="F20" i="31"/>
  <c r="I19" i="31"/>
  <c r="F19" i="31"/>
  <c r="I18" i="31"/>
  <c r="F18" i="31"/>
  <c r="I17" i="31"/>
  <c r="F17" i="31"/>
  <c r="I16" i="31"/>
  <c r="F16" i="31"/>
  <c r="I15" i="31"/>
  <c r="F15" i="31"/>
  <c r="I14" i="31"/>
  <c r="F14" i="31"/>
  <c r="I13" i="31"/>
  <c r="F13" i="31"/>
  <c r="I12" i="31"/>
  <c r="F12" i="31"/>
  <c r="I11" i="31"/>
  <c r="F11" i="31"/>
  <c r="I10" i="31"/>
  <c r="F10" i="31"/>
  <c r="G22" i="30"/>
  <c r="I21" i="30"/>
  <c r="F21" i="30"/>
  <c r="I20" i="30"/>
  <c r="F20" i="30"/>
  <c r="I19" i="30"/>
  <c r="F19" i="30"/>
  <c r="K19" i="30" s="1"/>
  <c r="I18" i="30"/>
  <c r="F18" i="30"/>
  <c r="I17" i="30"/>
  <c r="F17" i="30"/>
  <c r="I16" i="30"/>
  <c r="F16" i="30"/>
  <c r="I15" i="30"/>
  <c r="F15" i="30"/>
  <c r="I14" i="30"/>
  <c r="F14" i="30"/>
  <c r="I13" i="30"/>
  <c r="F13" i="30"/>
  <c r="I12" i="30"/>
  <c r="F12" i="30"/>
  <c r="K12" i="30" s="1"/>
  <c r="I11" i="30"/>
  <c r="F11" i="30"/>
  <c r="I10" i="30"/>
  <c r="F10" i="30"/>
  <c r="K10" i="30" s="1"/>
  <c r="K11" i="33" l="1"/>
  <c r="K15" i="31"/>
  <c r="K19" i="31"/>
  <c r="K16" i="33"/>
  <c r="K21" i="34"/>
  <c r="K20" i="34"/>
  <c r="K19" i="34"/>
  <c r="K18" i="34"/>
  <c r="K17" i="34"/>
  <c r="K16" i="34"/>
  <c r="K15" i="34"/>
  <c r="K14" i="34"/>
  <c r="K13" i="34"/>
  <c r="K12" i="34"/>
  <c r="K11" i="34"/>
  <c r="K10" i="34"/>
  <c r="K21" i="33"/>
  <c r="K20" i="33"/>
  <c r="K19" i="33"/>
  <c r="K18" i="33"/>
  <c r="K17" i="33"/>
  <c r="K15" i="33"/>
  <c r="K14" i="33"/>
  <c r="K13" i="33"/>
  <c r="K12" i="33"/>
  <c r="K10" i="33"/>
  <c r="K21" i="32"/>
  <c r="K20" i="32"/>
  <c r="K19" i="32"/>
  <c r="K18" i="32"/>
  <c r="K16" i="32"/>
  <c r="K14" i="32"/>
  <c r="K13" i="32"/>
  <c r="K12" i="32"/>
  <c r="K11" i="32"/>
  <c r="K10" i="32"/>
  <c r="K21" i="31"/>
  <c r="K20" i="31"/>
  <c r="K18" i="31"/>
  <c r="K17" i="31"/>
  <c r="K16" i="31"/>
  <c r="K14" i="31"/>
  <c r="K13" i="31"/>
  <c r="K12" i="31"/>
  <c r="K11" i="31"/>
  <c r="K10" i="31"/>
  <c r="K21" i="30"/>
  <c r="K20" i="30"/>
  <c r="K18" i="30"/>
  <c r="K17" i="30"/>
  <c r="K16" i="30"/>
  <c r="K15" i="30"/>
  <c r="K14" i="30"/>
  <c r="K13" i="30"/>
  <c r="K11" i="30"/>
  <c r="K23" i="31" l="1"/>
  <c r="K23" i="34"/>
  <c r="K23" i="33"/>
  <c r="K23" i="32"/>
  <c r="K23" i="30"/>
  <c r="G22" i="1" l="1"/>
</calcChain>
</file>

<file path=xl/sharedStrings.xml><?xml version="1.0" encoding="utf-8"?>
<sst xmlns="http://schemas.openxmlformats.org/spreadsheetml/2006/main" count="605" uniqueCount="111">
  <si>
    <t>商号又は名称</t>
    <rPh sb="0" eb="2">
      <t>ショウゴウ</t>
    </rPh>
    <rPh sb="2" eb="3">
      <t>マタ</t>
    </rPh>
    <rPh sb="4" eb="6">
      <t>メイショウ</t>
    </rPh>
    <phoneticPr fontId="5"/>
  </si>
  <si>
    <t>代表者氏名</t>
    <rPh sb="0" eb="3">
      <t>ダイヒョウシャ</t>
    </rPh>
    <rPh sb="3" eb="5">
      <t>シメイ</t>
    </rPh>
    <phoneticPr fontId="5"/>
  </si>
  <si>
    <t>基本料金</t>
    <rPh sb="0" eb="2">
      <t>キホン</t>
    </rPh>
    <rPh sb="2" eb="4">
      <t>リョウキン</t>
    </rPh>
    <phoneticPr fontId="5"/>
  </si>
  <si>
    <t>電力量料金</t>
    <rPh sb="0" eb="2">
      <t>デンリョク</t>
    </rPh>
    <rPh sb="2" eb="3">
      <t>リョウ</t>
    </rPh>
    <rPh sb="3" eb="5">
      <t>リョウキン</t>
    </rPh>
    <phoneticPr fontId="5"/>
  </si>
  <si>
    <t>固有の
割引額
[円]</t>
    <rPh sb="0" eb="2">
      <t>コユウ</t>
    </rPh>
    <rPh sb="4" eb="6">
      <t>ワリビキ</t>
    </rPh>
    <rPh sb="6" eb="7">
      <t>ガク</t>
    </rPh>
    <rPh sb="9" eb="10">
      <t>エン</t>
    </rPh>
    <phoneticPr fontId="5"/>
  </si>
  <si>
    <t>電気料金合計
[円]</t>
    <rPh sb="0" eb="2">
      <t>デンキ</t>
    </rPh>
    <rPh sb="2" eb="4">
      <t>リョウキン</t>
    </rPh>
    <rPh sb="4" eb="6">
      <t>ゴウケイ</t>
    </rPh>
    <rPh sb="8" eb="9">
      <t>エン</t>
    </rPh>
    <phoneticPr fontId="5"/>
  </si>
  <si>
    <t>力率
割引率</t>
    <rPh sb="0" eb="1">
      <t>チカラ</t>
    </rPh>
    <rPh sb="1" eb="2">
      <t>リツ</t>
    </rPh>
    <rPh sb="3" eb="5">
      <t>ワリビキ</t>
    </rPh>
    <rPh sb="5" eb="6">
      <t>リツ</t>
    </rPh>
    <phoneticPr fontId="5"/>
  </si>
  <si>
    <t>固有の割引額</t>
    <rPh sb="0" eb="2">
      <t>コユウ</t>
    </rPh>
    <rPh sb="3" eb="5">
      <t>ワリビキ</t>
    </rPh>
    <rPh sb="5" eb="6">
      <t>ガク</t>
    </rPh>
    <phoneticPr fontId="5"/>
  </si>
  <si>
    <t>金  額
[円]</t>
    <rPh sb="0" eb="4">
      <t>キンガク</t>
    </rPh>
    <rPh sb="6" eb="7">
      <t>エン</t>
    </rPh>
    <phoneticPr fontId="5"/>
  </si>
  <si>
    <t>予定使用
電力量
[kWh]</t>
    <rPh sb="2" eb="4">
      <t>シヨウ</t>
    </rPh>
    <rPh sb="5" eb="7">
      <t>デンリョク</t>
    </rPh>
    <rPh sb="7" eb="8">
      <t>リョウ</t>
    </rPh>
    <phoneticPr fontId="5"/>
  </si>
  <si>
    <t>電力量
料金単価
[円/kW]</t>
    <rPh sb="0" eb="2">
      <t>デンリョク</t>
    </rPh>
    <rPh sb="2" eb="3">
      <t>リョウ</t>
    </rPh>
    <rPh sb="4" eb="6">
      <t>リョウキン</t>
    </rPh>
    <rPh sb="6" eb="8">
      <t>タンカ</t>
    </rPh>
    <rPh sb="10" eb="11">
      <t>エン</t>
    </rPh>
    <phoneticPr fontId="5"/>
  </si>
  <si>
    <t>A</t>
  </si>
  <si>
    <t>B</t>
  </si>
  <si>
    <t>C</t>
  </si>
  <si>
    <t>D</t>
  </si>
  <si>
    <t>E=A×B×C-D</t>
  </si>
  <si>
    <t>F</t>
  </si>
  <si>
    <t>G</t>
  </si>
  <si>
    <t>H=F×G</t>
  </si>
  <si>
    <t>I</t>
  </si>
  <si>
    <t>J=E+H-I</t>
  </si>
  <si>
    <t>４月</t>
    <rPh sb="1" eb="2">
      <t>ガツ</t>
    </rPh>
    <phoneticPr fontId="5"/>
  </si>
  <si>
    <t>５月</t>
    <rPh sb="1" eb="2">
      <t>ガツ</t>
    </rPh>
    <phoneticPr fontId="5"/>
  </si>
  <si>
    <t>６月</t>
  </si>
  <si>
    <t>７月</t>
  </si>
  <si>
    <t>８月</t>
  </si>
  <si>
    <t>９月</t>
  </si>
  <si>
    <t>１０月</t>
  </si>
  <si>
    <t>１１月</t>
  </si>
  <si>
    <t>１２月</t>
  </si>
  <si>
    <t>１月</t>
  </si>
  <si>
    <t>２月</t>
    <rPh sb="1" eb="2">
      <t>ガツ</t>
    </rPh>
    <phoneticPr fontId="5"/>
  </si>
  <si>
    <t>３月</t>
    <rPh sb="1" eb="2">
      <t>ガツ</t>
    </rPh>
    <phoneticPr fontId="5"/>
  </si>
  <si>
    <t>合　計</t>
    <rPh sb="0" eb="1">
      <t>ゴウ</t>
    </rPh>
    <rPh sb="2" eb="3">
      <t>ケイ</t>
    </rPh>
    <phoneticPr fontId="5"/>
  </si>
  <si>
    <t>年間合計金額(K)</t>
  </si>
  <si>
    <t>　記載する各単価、割引額等金額には、消費税及び地方消費税相当額を含む金額を記入すること。</t>
    <rPh sb="1" eb="3">
      <t>キサイ</t>
    </rPh>
    <rPh sb="5" eb="6">
      <t>カク</t>
    </rPh>
    <rPh sb="6" eb="8">
      <t>タンカ</t>
    </rPh>
    <rPh sb="9" eb="11">
      <t>ワリビキ</t>
    </rPh>
    <rPh sb="11" eb="12">
      <t>ガク</t>
    </rPh>
    <rPh sb="12" eb="13">
      <t>トウ</t>
    </rPh>
    <rPh sb="13" eb="15">
      <t>キンガク</t>
    </rPh>
    <rPh sb="34" eb="36">
      <t>キンガク</t>
    </rPh>
    <rPh sb="37" eb="39">
      <t>キニュウ</t>
    </rPh>
    <phoneticPr fontId="5"/>
  </si>
  <si>
    <t>　基本料金単価及び電力量料金単価は、同一月においてそれぞれ単一の価格とし、電力量料金単価には燃料費調整単価及び再生可能エネルギー発電促進賦課金は含まないものとする。</t>
    <rPh sb="1" eb="3">
      <t>キホン</t>
    </rPh>
    <rPh sb="3" eb="5">
      <t>リョウキン</t>
    </rPh>
    <rPh sb="5" eb="7">
      <t>タンカ</t>
    </rPh>
    <rPh sb="7" eb="8">
      <t>オヨ</t>
    </rPh>
    <rPh sb="9" eb="12">
      <t>デンリョクリョウ</t>
    </rPh>
    <rPh sb="12" eb="14">
      <t>リョウキン</t>
    </rPh>
    <rPh sb="14" eb="16">
      <t>タンカ</t>
    </rPh>
    <rPh sb="18" eb="20">
      <t>ドウイツ</t>
    </rPh>
    <rPh sb="20" eb="21">
      <t>ツキ</t>
    </rPh>
    <rPh sb="29" eb="31">
      <t>タンイツ</t>
    </rPh>
    <rPh sb="32" eb="34">
      <t>カカク</t>
    </rPh>
    <rPh sb="37" eb="40">
      <t>デンリョクリョウ</t>
    </rPh>
    <rPh sb="40" eb="42">
      <t>リョウキン</t>
    </rPh>
    <rPh sb="42" eb="44">
      <t>タンカ</t>
    </rPh>
    <rPh sb="51" eb="53">
      <t>タンカ</t>
    </rPh>
    <rPh sb="53" eb="54">
      <t>オヨ</t>
    </rPh>
    <phoneticPr fontId="5"/>
  </si>
  <si>
    <t>　契約電力に関する割引制度（長期契約等）がある場合は、固有の割引額(D欄)にその割引に相当する金額を記載し、その割引制度及び記載した割引額の算定方法がわかる書類（任意様式）を添付すること。</t>
    <rPh sb="1" eb="3">
      <t>ケイヤク</t>
    </rPh>
    <rPh sb="3" eb="5">
      <t>デンリョク</t>
    </rPh>
    <rPh sb="6" eb="7">
      <t>カン</t>
    </rPh>
    <rPh sb="9" eb="11">
      <t>ワリビキ</t>
    </rPh>
    <rPh sb="11" eb="13">
      <t>セイド</t>
    </rPh>
    <rPh sb="14" eb="16">
      <t>チョウキ</t>
    </rPh>
    <rPh sb="16" eb="18">
      <t>ケイヤク</t>
    </rPh>
    <rPh sb="18" eb="19">
      <t>トウ</t>
    </rPh>
    <rPh sb="23" eb="25">
      <t>バアイ</t>
    </rPh>
    <rPh sb="27" eb="29">
      <t>コユウ</t>
    </rPh>
    <rPh sb="30" eb="32">
      <t>ワリビキ</t>
    </rPh>
    <rPh sb="32" eb="33">
      <t>ガク</t>
    </rPh>
    <rPh sb="35" eb="36">
      <t>ラン</t>
    </rPh>
    <rPh sb="40" eb="42">
      <t>ワリビキ</t>
    </rPh>
    <rPh sb="43" eb="45">
      <t>ソウトウ</t>
    </rPh>
    <rPh sb="47" eb="49">
      <t>キンガク</t>
    </rPh>
    <rPh sb="50" eb="52">
      <t>キサイ</t>
    </rPh>
    <rPh sb="56" eb="58">
      <t>ワリビキ</t>
    </rPh>
    <rPh sb="58" eb="60">
      <t>セイド</t>
    </rPh>
    <rPh sb="60" eb="61">
      <t>オヨ</t>
    </rPh>
    <rPh sb="62" eb="64">
      <t>キサイ</t>
    </rPh>
    <rPh sb="81" eb="83">
      <t>ニンイ</t>
    </rPh>
    <rPh sb="83" eb="85">
      <t>ヨウシキ</t>
    </rPh>
    <phoneticPr fontId="5"/>
  </si>
  <si>
    <t>　固有の割引額(I欄)には、入札者固有の割引制度が適用できる場合（基本料金における割引制度(D欄）を除く。）に、その金額を記載し、その割引制度及び記載した割引額の算定方法がわかる書類（任意様式）を添付すること。</t>
    <rPh sb="1" eb="3">
      <t>コユウ</t>
    </rPh>
    <rPh sb="4" eb="6">
      <t>ワリビキ</t>
    </rPh>
    <rPh sb="6" eb="7">
      <t>ガク</t>
    </rPh>
    <rPh sb="9" eb="10">
      <t>ラン</t>
    </rPh>
    <rPh sb="14" eb="17">
      <t>ニュウサツシャ</t>
    </rPh>
    <rPh sb="17" eb="19">
      <t>コユウ</t>
    </rPh>
    <rPh sb="20" eb="22">
      <t>ワリビキ</t>
    </rPh>
    <rPh sb="22" eb="24">
      <t>セイド</t>
    </rPh>
    <rPh sb="25" eb="27">
      <t>テキヨウ</t>
    </rPh>
    <rPh sb="30" eb="32">
      <t>バアイ</t>
    </rPh>
    <rPh sb="33" eb="35">
      <t>キホン</t>
    </rPh>
    <rPh sb="35" eb="37">
      <t>リョウキン</t>
    </rPh>
    <rPh sb="41" eb="43">
      <t>ワリビキ</t>
    </rPh>
    <rPh sb="43" eb="45">
      <t>セイド</t>
    </rPh>
    <rPh sb="47" eb="48">
      <t>ラン</t>
    </rPh>
    <rPh sb="50" eb="51">
      <t>ノゾ</t>
    </rPh>
    <rPh sb="58" eb="60">
      <t>キンガク</t>
    </rPh>
    <rPh sb="61" eb="63">
      <t>キサイ</t>
    </rPh>
    <phoneticPr fontId="5"/>
  </si>
  <si>
    <t>　各月の電気料金合計(J)欄には、１円未満の端数を切り捨てた金額を記載すること。</t>
    <rPh sb="4" eb="6">
      <t>デンキ</t>
    </rPh>
    <rPh sb="6" eb="8">
      <t>リョウキン</t>
    </rPh>
    <rPh sb="13" eb="14">
      <t>ラン</t>
    </rPh>
    <phoneticPr fontId="5"/>
  </si>
  <si>
    <t>　年間合計金額(K)欄には、各月の電気料金を合計した金額を記載すること。</t>
    <rPh sb="1" eb="3">
      <t>ネンカン</t>
    </rPh>
    <rPh sb="3" eb="5">
      <t>ゴウケイ</t>
    </rPh>
    <rPh sb="5" eb="7">
      <t>キンガク</t>
    </rPh>
    <rPh sb="10" eb="11">
      <t>ラン</t>
    </rPh>
    <rPh sb="14" eb="16">
      <t>カクツキ</t>
    </rPh>
    <rPh sb="17" eb="19">
      <t>デンキ</t>
    </rPh>
    <rPh sb="19" eb="21">
      <t>リョウキン</t>
    </rPh>
    <rPh sb="22" eb="24">
      <t>ゴウケイ</t>
    </rPh>
    <rPh sb="26" eb="28">
      <t>キンガク</t>
    </rPh>
    <rPh sb="29" eb="31">
      <t>キサイ</t>
    </rPh>
    <phoneticPr fontId="5"/>
  </si>
  <si>
    <t>　月表示は使用月を示す。</t>
    <rPh sb="1" eb="2">
      <t>ツキ</t>
    </rPh>
    <rPh sb="2" eb="4">
      <t>ヒョウジ</t>
    </rPh>
    <rPh sb="5" eb="7">
      <t>シヨウ</t>
    </rPh>
    <rPh sb="7" eb="8">
      <t>ツキ</t>
    </rPh>
    <rPh sb="9" eb="10">
      <t>シメ</t>
    </rPh>
    <phoneticPr fontId="5"/>
  </si>
  <si>
    <t>予定
契約電力
[kVA]</t>
    <rPh sb="0" eb="2">
      <t>ヨテイ</t>
    </rPh>
    <rPh sb="3" eb="5">
      <t>ケイヤク</t>
    </rPh>
    <rPh sb="5" eb="7">
      <t>デンリョク</t>
    </rPh>
    <phoneticPr fontId="5"/>
  </si>
  <si>
    <t>基本料金
単価
[円/kVA]</t>
    <rPh sb="0" eb="2">
      <t>キホン</t>
    </rPh>
    <rPh sb="2" eb="4">
      <t>リョウキン</t>
    </rPh>
    <rPh sb="5" eb="7">
      <t>タンカ</t>
    </rPh>
    <rPh sb="9" eb="10">
      <t>エン</t>
    </rPh>
    <phoneticPr fontId="5"/>
  </si>
  <si>
    <t>※計算書には計算式を設定しておりますが、必ず検算等の確認をしてください。</t>
  </si>
  <si>
    <t>内訳合計</t>
    <phoneticPr fontId="3"/>
  </si>
  <si>
    <t>１　(D),(E),(H),(I),(J),(K)欄には、各施設（内訳01～内訳13)の合計値を記載すること</t>
    <rPh sb="25" eb="26">
      <t>ラン</t>
    </rPh>
    <rPh sb="29" eb="30">
      <t>カク</t>
    </rPh>
    <rPh sb="30" eb="32">
      <t>シセツ</t>
    </rPh>
    <rPh sb="33" eb="35">
      <t>ウチワケ</t>
    </rPh>
    <rPh sb="38" eb="40">
      <t>ウチワケ</t>
    </rPh>
    <rPh sb="44" eb="47">
      <t>ゴウケイチ</t>
    </rPh>
    <rPh sb="48" eb="50">
      <t>キサイ</t>
    </rPh>
    <phoneticPr fontId="5"/>
  </si>
  <si>
    <t>入札書記入金額</t>
    <rPh sb="0" eb="2">
      <t>ニュウサツ</t>
    </rPh>
    <rPh sb="2" eb="3">
      <t>ショ</t>
    </rPh>
    <rPh sb="3" eb="5">
      <t>キニュウ</t>
    </rPh>
    <rPh sb="5" eb="7">
      <t>キンガク</t>
    </rPh>
    <phoneticPr fontId="5"/>
  </si>
  <si>
    <t>内訳03</t>
    <rPh sb="0" eb="2">
      <t>ウチワケ</t>
    </rPh>
    <phoneticPr fontId="5"/>
  </si>
  <si>
    <t>企業局東部事務所太陽光発電所</t>
  </si>
  <si>
    <t>予定
契約電力
[kW]</t>
    <rPh sb="0" eb="2">
      <t>ヨテイ</t>
    </rPh>
    <rPh sb="3" eb="5">
      <t>ケイヤク</t>
    </rPh>
    <rPh sb="5" eb="7">
      <t>デンリョク</t>
    </rPh>
    <phoneticPr fontId="5"/>
  </si>
  <si>
    <t>基本料金
単価
[円/kW]</t>
    <rPh sb="0" eb="2">
      <t>キホン</t>
    </rPh>
    <rPh sb="2" eb="4">
      <t>リョウキン</t>
    </rPh>
    <rPh sb="5" eb="7">
      <t>タンカ</t>
    </rPh>
    <rPh sb="9" eb="10">
      <t>エン</t>
    </rPh>
    <phoneticPr fontId="5"/>
  </si>
  <si>
    <t>４月</t>
    <phoneticPr fontId="5"/>
  </si>
  <si>
    <t>５月</t>
    <phoneticPr fontId="5"/>
  </si>
  <si>
    <t>６月</t>
    <phoneticPr fontId="5"/>
  </si>
  <si>
    <t>７月</t>
    <phoneticPr fontId="5"/>
  </si>
  <si>
    <t>８月</t>
    <phoneticPr fontId="5"/>
  </si>
  <si>
    <t>９月</t>
    <phoneticPr fontId="5"/>
  </si>
  <si>
    <t>１０月</t>
    <rPh sb="2" eb="3">
      <t>ガツ</t>
    </rPh>
    <phoneticPr fontId="5"/>
  </si>
  <si>
    <t>１１月</t>
    <rPh sb="2" eb="3">
      <t>ガツ</t>
    </rPh>
    <phoneticPr fontId="5"/>
  </si>
  <si>
    <t>１２月</t>
    <rPh sb="2" eb="3">
      <t>ガツ</t>
    </rPh>
    <phoneticPr fontId="5"/>
  </si>
  <si>
    <t>１月</t>
    <rPh sb="1" eb="2">
      <t>ガツ</t>
    </rPh>
    <phoneticPr fontId="5"/>
  </si>
  <si>
    <t>　力率による割引制度がある場合は、力率割引率(C欄)にその割引に相当する乗数を記載すること（例：15%割引されるのであれば0.85と記載し、割引がない場合は1と記載すること。）。</t>
    <rPh sb="1" eb="2">
      <t>リキ</t>
    </rPh>
    <rPh sb="2" eb="3">
      <t>リツ</t>
    </rPh>
    <rPh sb="6" eb="8">
      <t>ワリビキ</t>
    </rPh>
    <rPh sb="8" eb="10">
      <t>セイド</t>
    </rPh>
    <rPh sb="13" eb="15">
      <t>バアイ</t>
    </rPh>
    <rPh sb="21" eb="22">
      <t>リツ</t>
    </rPh>
    <rPh sb="29" eb="31">
      <t>ワリビキ</t>
    </rPh>
    <rPh sb="32" eb="34">
      <t>ソウトウ</t>
    </rPh>
    <rPh sb="36" eb="38">
      <t>ジョウスウ</t>
    </rPh>
    <rPh sb="39" eb="41">
      <t>キサイ</t>
    </rPh>
    <rPh sb="66" eb="68">
      <t>キサイ</t>
    </rPh>
    <phoneticPr fontId="5"/>
  </si>
  <si>
    <t>内訳04</t>
    <rPh sb="0" eb="2">
      <t>ウチワケ</t>
    </rPh>
    <phoneticPr fontId="5"/>
  </si>
  <si>
    <t>鳥取放牧場太陽光発電所</t>
  </si>
  <si>
    <t>６月</t>
    <phoneticPr fontId="5"/>
  </si>
  <si>
    <t>鳥取空港太陽光発電所</t>
  </si>
  <si>
    <t>７月</t>
    <phoneticPr fontId="5"/>
  </si>
  <si>
    <t>天神浄化センター太陽光発電所</t>
  </si>
  <si>
    <t>５月</t>
    <phoneticPr fontId="5"/>
  </si>
  <si>
    <t>６月</t>
    <phoneticPr fontId="5"/>
  </si>
  <si>
    <t>７月</t>
    <phoneticPr fontId="5"/>
  </si>
  <si>
    <t>８月</t>
    <phoneticPr fontId="5"/>
  </si>
  <si>
    <t>９月</t>
    <phoneticPr fontId="5"/>
  </si>
  <si>
    <t>４月</t>
    <phoneticPr fontId="5"/>
  </si>
  <si>
    <t>５月</t>
    <phoneticPr fontId="5"/>
  </si>
  <si>
    <t>６月</t>
    <phoneticPr fontId="5"/>
  </si>
  <si>
    <t>７月</t>
    <phoneticPr fontId="5"/>
  </si>
  <si>
    <t>８月</t>
    <phoneticPr fontId="5"/>
  </si>
  <si>
    <t>９月</t>
    <phoneticPr fontId="5"/>
  </si>
  <si>
    <t>内訳01</t>
    <rPh sb="0" eb="2">
      <t>ウチワケ</t>
    </rPh>
    <phoneticPr fontId="5"/>
  </si>
  <si>
    <t>内訳02</t>
    <rPh sb="0" eb="2">
      <t>ウチワケ</t>
    </rPh>
    <phoneticPr fontId="5"/>
  </si>
  <si>
    <t>企業局東部事務所</t>
    <phoneticPr fontId="3"/>
  </si>
  <si>
    <t>鳥取地区工業用水取水場</t>
    <rPh sb="0" eb="4">
      <t>トットリチク</t>
    </rPh>
    <rPh sb="4" eb="8">
      <t>コウギョウヨウスイ</t>
    </rPh>
    <rPh sb="8" eb="11">
      <t>シュスイジョウ</t>
    </rPh>
    <phoneticPr fontId="3"/>
  </si>
  <si>
    <t>東部事務所太陽光発電所</t>
    <rPh sb="0" eb="2">
      <t>トウブ</t>
    </rPh>
    <rPh sb="2" eb="5">
      <t>ジムショ</t>
    </rPh>
    <rPh sb="5" eb="8">
      <t>タイヨウコウ</t>
    </rPh>
    <rPh sb="8" eb="11">
      <t>ハツデンショ</t>
    </rPh>
    <phoneticPr fontId="3"/>
  </si>
  <si>
    <t>鳥取放牧場太陽光発電所</t>
    <rPh sb="0" eb="2">
      <t>トットリ</t>
    </rPh>
    <rPh sb="2" eb="5">
      <t>ホウボクジョウ</t>
    </rPh>
    <rPh sb="5" eb="8">
      <t>タイヨウコウ</t>
    </rPh>
    <rPh sb="8" eb="11">
      <t>ハツデンショ</t>
    </rPh>
    <phoneticPr fontId="3"/>
  </si>
  <si>
    <t>内訳05</t>
    <rPh sb="0" eb="2">
      <t>ウチワケ</t>
    </rPh>
    <phoneticPr fontId="5"/>
  </si>
  <si>
    <t>鳥取空港太陽光発電所</t>
    <rPh sb="0" eb="4">
      <t>トットリクウコウ</t>
    </rPh>
    <rPh sb="4" eb="7">
      <t>タイヨウコウ</t>
    </rPh>
    <rPh sb="7" eb="10">
      <t>ハツデンショ</t>
    </rPh>
    <phoneticPr fontId="5"/>
  </si>
  <si>
    <t>内訳06</t>
    <rPh sb="0" eb="2">
      <t>ウチワケ</t>
    </rPh>
    <phoneticPr fontId="5"/>
  </si>
  <si>
    <t>天神浄化センター太陽光発電所</t>
    <rPh sb="0" eb="2">
      <t>テンジン</t>
    </rPh>
    <rPh sb="2" eb="4">
      <t>ジョウカ</t>
    </rPh>
    <rPh sb="8" eb="11">
      <t>タイヨウコウ</t>
    </rPh>
    <rPh sb="11" eb="13">
      <t>ハツデン</t>
    </rPh>
    <rPh sb="13" eb="14">
      <t>ショ</t>
    </rPh>
    <phoneticPr fontId="5"/>
  </si>
  <si>
    <t>内訳07</t>
    <rPh sb="0" eb="2">
      <t>ウチワケ</t>
    </rPh>
    <phoneticPr fontId="5"/>
  </si>
  <si>
    <t>横瀬川発電所</t>
    <rPh sb="0" eb="3">
      <t>ヨコセガワ</t>
    </rPh>
    <rPh sb="3" eb="6">
      <t>ハツデンショ</t>
    </rPh>
    <phoneticPr fontId="5"/>
  </si>
  <si>
    <t>内訳08</t>
    <rPh sb="0" eb="2">
      <t>ウチワケ</t>
    </rPh>
    <phoneticPr fontId="5"/>
  </si>
  <si>
    <t>私都川発電所</t>
    <rPh sb="0" eb="1">
      <t>ワタクシ</t>
    </rPh>
    <rPh sb="1" eb="2">
      <t>ミヤコ</t>
    </rPh>
    <rPh sb="2" eb="3">
      <t>カワ</t>
    </rPh>
    <rPh sb="3" eb="6">
      <t>ハツデンショ</t>
    </rPh>
    <phoneticPr fontId="5"/>
  </si>
  <si>
    <t>内訳09</t>
    <rPh sb="0" eb="2">
      <t>ウチワケ</t>
    </rPh>
    <phoneticPr fontId="5"/>
  </si>
  <si>
    <t>加地発電所</t>
    <rPh sb="0" eb="2">
      <t>カチ</t>
    </rPh>
    <rPh sb="2" eb="4">
      <t>ハツデン</t>
    </rPh>
    <rPh sb="4" eb="5">
      <t>ショ</t>
    </rPh>
    <phoneticPr fontId="5"/>
  </si>
  <si>
    <t>内訳10</t>
    <rPh sb="0" eb="2">
      <t>ウチワケ</t>
    </rPh>
    <phoneticPr fontId="5"/>
  </si>
  <si>
    <t>袋川発電所</t>
    <rPh sb="0" eb="1">
      <t>フクロ</t>
    </rPh>
    <rPh sb="1" eb="2">
      <t>カワ</t>
    </rPh>
    <rPh sb="2" eb="4">
      <t>ハツデン</t>
    </rPh>
    <rPh sb="4" eb="5">
      <t>ショ</t>
    </rPh>
    <phoneticPr fontId="5"/>
  </si>
  <si>
    <t>鳥取県企業局東部事務所所管施設で使用する電気の供給（高圧電力）　内訳計算書</t>
    <rPh sb="6" eb="8">
      <t>トウブ</t>
    </rPh>
    <rPh sb="8" eb="11">
      <t>ジムショ</t>
    </rPh>
    <rPh sb="11" eb="15">
      <t>ショカンシセツ</t>
    </rPh>
    <rPh sb="26" eb="28">
      <t>コウアツ</t>
    </rPh>
    <rPh sb="28" eb="30">
      <t>デンリョク</t>
    </rPh>
    <phoneticPr fontId="3"/>
  </si>
  <si>
    <t>内訳11</t>
    <rPh sb="0" eb="2">
      <t>ウチワケ</t>
    </rPh>
    <phoneticPr fontId="5"/>
  </si>
  <si>
    <t>鳥取地区工水加圧ポンプ場</t>
    <rPh sb="0" eb="4">
      <t>トットリチク</t>
    </rPh>
    <rPh sb="4" eb="6">
      <t>コウスイ</t>
    </rPh>
    <rPh sb="6" eb="8">
      <t>カアツ</t>
    </rPh>
    <rPh sb="11" eb="12">
      <t>バ</t>
    </rPh>
    <phoneticPr fontId="5"/>
  </si>
  <si>
    <t>鳥取県企業局東部事務所所管施設で使用する電気の供給（低圧電力）　内訳計算書</t>
    <rPh sb="6" eb="8">
      <t>トウブ</t>
    </rPh>
    <rPh sb="8" eb="11">
      <t>ジムショ</t>
    </rPh>
    <rPh sb="11" eb="15">
      <t>ショカンシセツ</t>
    </rPh>
    <rPh sb="26" eb="28">
      <t>テイアツ</t>
    </rPh>
    <rPh sb="28" eb="30">
      <t>デンリョク</t>
    </rPh>
    <phoneticPr fontId="3"/>
  </si>
  <si>
    <t>２　３年間総合計金額(L)欄には、(K)欄の額に３を乗じた額を記載すること。</t>
    <rPh sb="3" eb="5">
      <t>ネンカン</t>
    </rPh>
    <rPh sb="5" eb="8">
      <t>ソウゴウケイ</t>
    </rPh>
    <rPh sb="8" eb="10">
      <t>キンガク</t>
    </rPh>
    <rPh sb="13" eb="14">
      <t>ラン</t>
    </rPh>
    <rPh sb="20" eb="21">
      <t>ラン</t>
    </rPh>
    <rPh sb="22" eb="23">
      <t>ガク</t>
    </rPh>
    <rPh sb="26" eb="27">
      <t>ジョウ</t>
    </rPh>
    <rPh sb="29" eb="30">
      <t>ガク</t>
    </rPh>
    <rPh sb="31" eb="33">
      <t>キサイ</t>
    </rPh>
    <phoneticPr fontId="5"/>
  </si>
  <si>
    <t>(L)=(K)×3</t>
    <phoneticPr fontId="5"/>
  </si>
  <si>
    <t>３年間総合計金額</t>
    <rPh sb="1" eb="3">
      <t>ネンカン</t>
    </rPh>
    <rPh sb="3" eb="4">
      <t>ソウ</t>
    </rPh>
    <rPh sb="4" eb="6">
      <t>ゴウケイ</t>
    </rPh>
    <rPh sb="6" eb="8">
      <t>キンガク</t>
    </rPh>
    <phoneticPr fontId="5"/>
  </si>
  <si>
    <t>５　月表示は使用月を示す。</t>
    <rPh sb="2" eb="3">
      <t>ツキ</t>
    </rPh>
    <rPh sb="3" eb="5">
      <t>ヒョウジ</t>
    </rPh>
    <rPh sb="6" eb="8">
      <t>シヨウ</t>
    </rPh>
    <rPh sb="8" eb="9">
      <t>ツキ</t>
    </rPh>
    <rPh sb="10" eb="11">
      <t>シメ</t>
    </rPh>
    <phoneticPr fontId="5"/>
  </si>
  <si>
    <t>４　入札書記入金額(M)の金額を入札書に記載すること。</t>
    <rPh sb="2" eb="4">
      <t>ニュウサツ</t>
    </rPh>
    <rPh sb="4" eb="5">
      <t>ショ</t>
    </rPh>
    <rPh sb="5" eb="7">
      <t>キニュウ</t>
    </rPh>
    <rPh sb="7" eb="9">
      <t>キンガク</t>
    </rPh>
    <rPh sb="13" eb="15">
      <t>キンガク</t>
    </rPh>
    <rPh sb="16" eb="18">
      <t>ニュウサツ</t>
    </rPh>
    <rPh sb="18" eb="19">
      <t>ショ</t>
    </rPh>
    <rPh sb="20" eb="22">
      <t>キサイ</t>
    </rPh>
    <phoneticPr fontId="5"/>
  </si>
  <si>
    <t>３　（L)欄には消費税及び地方消費税相当額を含む金額を記入することになるので注意すること。</t>
    <rPh sb="5" eb="6">
      <t>ラン</t>
    </rPh>
    <rPh sb="27" eb="29">
      <t>キニュウ</t>
    </rPh>
    <rPh sb="38" eb="40">
      <t>チュウイ</t>
    </rPh>
    <phoneticPr fontId="3"/>
  </si>
  <si>
    <t>(M)=(L)-(L)×10/110</t>
    <phoneticPr fontId="5"/>
  </si>
  <si>
    <t>鳥取県企業局東部事務所所管施設で使用する電気の供給（高圧電力、低圧電力）　内訳計算書</t>
    <rPh sb="6" eb="8">
      <t>トウブ</t>
    </rPh>
    <rPh sb="8" eb="11">
      <t>ジムショ</t>
    </rPh>
    <rPh sb="11" eb="15">
      <t>ショカンシセツ</t>
    </rPh>
    <rPh sb="26" eb="28">
      <t>コウアツ</t>
    </rPh>
    <rPh sb="28" eb="30">
      <t>デンリョク</t>
    </rPh>
    <rPh sb="31" eb="33">
      <t>テイアツ</t>
    </rPh>
    <rPh sb="33" eb="35">
      <t>デンリョク</t>
    </rPh>
    <phoneticPr fontId="3"/>
  </si>
  <si>
    <t>(様式第６号）</t>
    <rPh sb="1" eb="3">
      <t>ヨウシキ</t>
    </rPh>
    <rPh sb="3" eb="4">
      <t>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</si>
</sst>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Red]\(#,##0\)"/>
    <numFmt numFmtId="178" formatCode="#,##0.00_);[Red]\(#,##0.00\)"/>
    <numFmt numFmtId="179" formatCode="#,##0_ ;[Red]\-#,##0\ "/>
  </numFmts>
  <fonts count="10"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9"/>
      <name val="ＭＳ 明朝"/>
      <family val="1"/>
      <charset val="128"/>
    </font>
    <font>
      <sz val="10"/>
      <name val="ＭＳ 明朝"/>
      <family val="1"/>
      <charset val="128"/>
    </font>
    <font>
      <sz val="11"/>
      <name val="ＭＳ Ｐゴシック"/>
      <family val="3"/>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38" fontId="8" fillId="0" borderId="0" applyFont="0" applyFill="0" applyBorder="0" applyAlignment="0" applyProtection="0"/>
  </cellStyleXfs>
  <cellXfs count="150">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top" indent="1"/>
    </xf>
    <xf numFmtId="176" fontId="6" fillId="0" borderId="0" xfId="0" applyNumberFormat="1" applyFont="1" applyAlignment="1">
      <alignment vertical="center"/>
    </xf>
    <xf numFmtId="0" fontId="2" fillId="0" borderId="0" xfId="0" applyFont="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xf>
    <xf numFmtId="0" fontId="2" fillId="0" borderId="8" xfId="0" applyFont="1" applyBorder="1" applyAlignment="1">
      <alignment horizontal="center" vertical="center"/>
    </xf>
    <xf numFmtId="179" fontId="2" fillId="0" borderId="21" xfId="1" applyNumberFormat="1" applyFont="1" applyBorder="1" applyAlignment="1">
      <alignment horizontal="right" vertical="center"/>
    </xf>
    <xf numFmtId="0" fontId="2" fillId="0" borderId="22" xfId="0" applyFont="1" applyBorder="1" applyAlignment="1">
      <alignment horizontal="center" vertical="center"/>
    </xf>
    <xf numFmtId="0" fontId="2" fillId="0" borderId="26" xfId="0" applyFont="1" applyBorder="1" applyAlignment="1">
      <alignment vertical="center"/>
    </xf>
    <xf numFmtId="0" fontId="2" fillId="0" borderId="7" xfId="0" applyFont="1" applyBorder="1" applyAlignment="1">
      <alignment horizontal="center" vertical="center" shrinkToFit="1"/>
    </xf>
    <xf numFmtId="0" fontId="2" fillId="0" borderId="31" xfId="0" applyFont="1" applyBorder="1" applyAlignment="1">
      <alignment vertical="center"/>
    </xf>
    <xf numFmtId="38" fontId="2" fillId="0" borderId="27" xfId="0" applyNumberFormat="1"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38" fontId="2" fillId="0" borderId="0" xfId="1" applyFont="1" applyBorder="1" applyAlignment="1">
      <alignment vertical="center"/>
    </xf>
    <xf numFmtId="0" fontId="2" fillId="0" borderId="0" xfId="0" applyFont="1" applyBorder="1" applyAlignment="1">
      <alignment vertical="center"/>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0" xfId="0" applyFont="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78" fontId="2" fillId="0" borderId="32" xfId="0" applyNumberFormat="1" applyFont="1" applyFill="1" applyBorder="1" applyAlignment="1">
      <alignment vertical="center"/>
    </xf>
    <xf numFmtId="178" fontId="2" fillId="0" borderId="32" xfId="0" applyNumberFormat="1" applyFont="1" applyBorder="1" applyAlignment="1">
      <alignment vertical="center"/>
    </xf>
    <xf numFmtId="178" fontId="2" fillId="0" borderId="33" xfId="0" applyNumberFormat="1" applyFont="1" applyFill="1" applyBorder="1" applyAlignment="1">
      <alignment vertical="center"/>
    </xf>
    <xf numFmtId="178" fontId="2" fillId="0" borderId="33" xfId="0" applyNumberFormat="1" applyFont="1" applyBorder="1" applyAlignment="1">
      <alignment vertical="center"/>
    </xf>
    <xf numFmtId="178" fontId="2" fillId="0" borderId="29" xfId="0" applyNumberFormat="1" applyFont="1" applyFill="1" applyBorder="1" applyAlignment="1">
      <alignment vertical="center"/>
    </xf>
    <xf numFmtId="178" fontId="2" fillId="0" borderId="29" xfId="0" applyNumberFormat="1" applyFont="1" applyBorder="1" applyAlignment="1">
      <alignment vertical="center"/>
    </xf>
    <xf numFmtId="38" fontId="2" fillId="0" borderId="34" xfId="0" applyNumberFormat="1" applyFont="1" applyBorder="1" applyAlignment="1">
      <alignment vertical="center"/>
    </xf>
    <xf numFmtId="2" fontId="2" fillId="0" borderId="32" xfId="0" applyNumberFormat="1" applyFont="1" applyFill="1" applyBorder="1" applyAlignment="1">
      <alignment vertical="center"/>
    </xf>
    <xf numFmtId="40" fontId="2" fillId="0" borderId="32" xfId="1" applyNumberFormat="1" applyFont="1" applyFill="1" applyBorder="1" applyAlignment="1">
      <alignment vertical="center"/>
    </xf>
    <xf numFmtId="2" fontId="2" fillId="0" borderId="33" xfId="0" applyNumberFormat="1" applyFont="1" applyFill="1" applyBorder="1" applyAlignment="1">
      <alignment vertical="center"/>
    </xf>
    <xf numFmtId="40" fontId="2" fillId="0" borderId="33" xfId="1" applyNumberFormat="1" applyFont="1" applyFill="1" applyBorder="1" applyAlignment="1">
      <alignment vertical="center"/>
    </xf>
    <xf numFmtId="2" fontId="2" fillId="0" borderId="29" xfId="0" applyNumberFormat="1" applyFont="1" applyFill="1" applyBorder="1" applyAlignment="1">
      <alignment vertical="center"/>
    </xf>
    <xf numFmtId="40" fontId="2" fillId="0" borderId="29" xfId="1" applyNumberFormat="1" applyFont="1" applyFill="1" applyBorder="1" applyAlignment="1">
      <alignment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178" fontId="2" fillId="0" borderId="39" xfId="0" applyNumberFormat="1" applyFont="1" applyFill="1" applyBorder="1" applyAlignment="1">
      <alignment vertical="center"/>
    </xf>
    <xf numFmtId="178" fontId="2" fillId="0" borderId="40" xfId="0" applyNumberFormat="1" applyFont="1" applyFill="1" applyBorder="1" applyAlignment="1">
      <alignment vertical="center"/>
    </xf>
    <xf numFmtId="178" fontId="2" fillId="0" borderId="41" xfId="0" applyNumberFormat="1" applyFont="1" applyFill="1" applyBorder="1" applyAlignment="1">
      <alignment vertical="center"/>
    </xf>
    <xf numFmtId="177" fontId="2" fillId="0" borderId="42" xfId="1" applyNumberFormat="1" applyFont="1" applyBorder="1" applyAlignment="1">
      <alignment vertical="center"/>
    </xf>
    <xf numFmtId="177" fontId="2" fillId="0" borderId="43" xfId="1" applyNumberFormat="1" applyFont="1" applyBorder="1" applyAlignment="1">
      <alignment vertical="center"/>
    </xf>
    <xf numFmtId="177" fontId="2" fillId="0" borderId="44" xfId="1" applyNumberFormat="1" applyFont="1" applyBorder="1" applyAlignment="1">
      <alignment vertical="center"/>
    </xf>
    <xf numFmtId="0" fontId="0" fillId="0" borderId="0" xfId="0"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center"/>
    </xf>
    <xf numFmtId="0" fontId="7" fillId="0" borderId="0" xfId="0" applyFont="1" applyFill="1" applyAlignment="1">
      <alignment vertical="center"/>
    </xf>
    <xf numFmtId="0" fontId="7" fillId="0" borderId="45" xfId="0" applyFont="1" applyFill="1" applyBorder="1" applyAlignment="1">
      <alignment vertical="center"/>
    </xf>
    <xf numFmtId="0" fontId="2" fillId="0" borderId="46" xfId="0" applyFont="1" applyFill="1" applyBorder="1" applyAlignment="1">
      <alignment horizontal="center" vertical="center" shrinkToFit="1"/>
    </xf>
    <xf numFmtId="0" fontId="7" fillId="0" borderId="0" xfId="0" applyFont="1" applyFill="1" applyAlignment="1">
      <alignment horizontal="left" vertical="center"/>
    </xf>
    <xf numFmtId="0" fontId="2" fillId="0" borderId="27" xfId="0" applyFont="1" applyFill="1" applyBorder="1" applyAlignment="1">
      <alignment horizontal="center" vertical="center"/>
    </xf>
    <xf numFmtId="0" fontId="7" fillId="0" borderId="45" xfId="0" applyFont="1" applyFill="1" applyBorder="1" applyAlignment="1">
      <alignment horizontal="left" vertical="center"/>
    </xf>
    <xf numFmtId="0" fontId="7" fillId="0" borderId="0" xfId="0" applyFont="1" applyFill="1" applyBorder="1" applyAlignment="1">
      <alignment horizontal="left" vertical="center"/>
    </xf>
    <xf numFmtId="0" fontId="2" fillId="0" borderId="0" xfId="0" applyFont="1" applyFill="1" applyAlignment="1">
      <alignment vertical="center"/>
    </xf>
    <xf numFmtId="0" fontId="2" fillId="0" borderId="0" xfId="5" applyFont="1" applyAlignment="1">
      <alignment vertical="center"/>
    </xf>
    <xf numFmtId="0" fontId="4" fillId="0" borderId="0" xfId="5" applyFont="1" applyAlignment="1">
      <alignment horizontal="center" vertical="center"/>
    </xf>
    <xf numFmtId="0" fontId="2" fillId="0" borderId="0" xfId="5" applyFont="1" applyAlignment="1">
      <alignment horizontal="right" vertical="top" indent="1"/>
    </xf>
    <xf numFmtId="176" fontId="6" fillId="0" borderId="0" xfId="5" applyNumberFormat="1" applyFont="1" applyAlignment="1">
      <alignment vertical="center"/>
    </xf>
    <xf numFmtId="0" fontId="9" fillId="0" borderId="9" xfId="5" applyFont="1" applyBorder="1" applyAlignment="1">
      <alignment horizontal="center" vertical="center" wrapText="1"/>
    </xf>
    <xf numFmtId="0" fontId="9" fillId="0" borderId="10" xfId="5" applyFont="1" applyBorder="1" applyAlignment="1">
      <alignment horizontal="center" vertical="center" wrapText="1"/>
    </xf>
    <xf numFmtId="0" fontId="2" fillId="0" borderId="0" xfId="5" applyFont="1" applyAlignment="1">
      <alignment horizontal="center" vertical="center"/>
    </xf>
    <xf numFmtId="0" fontId="2" fillId="0" borderId="14" xfId="5" applyFont="1" applyBorder="1" applyAlignment="1">
      <alignment horizontal="center" vertical="center" shrinkToFit="1"/>
    </xf>
    <xf numFmtId="0" fontId="2" fillId="0" borderId="15" xfId="5" applyFont="1" applyBorder="1" applyAlignment="1">
      <alignment horizontal="center" vertical="center" shrinkToFit="1"/>
    </xf>
    <xf numFmtId="0" fontId="2" fillId="0" borderId="16" xfId="5" applyFont="1" applyBorder="1" applyAlignment="1">
      <alignment horizontal="center" vertical="center" shrinkToFit="1"/>
    </xf>
    <xf numFmtId="0" fontId="2" fillId="0" borderId="17" xfId="5" applyFont="1" applyBorder="1" applyAlignment="1">
      <alignment horizontal="center" vertical="center" shrinkToFit="1"/>
    </xf>
    <xf numFmtId="0" fontId="2" fillId="0" borderId="18" xfId="5" applyFont="1" applyBorder="1" applyAlignment="1">
      <alignment horizontal="center" vertical="center"/>
    </xf>
    <xf numFmtId="177" fontId="2" fillId="0" borderId="48" xfId="6" applyNumberFormat="1" applyFont="1" applyBorder="1" applyAlignment="1">
      <alignment vertical="center"/>
    </xf>
    <xf numFmtId="178" fontId="2" fillId="2" borderId="19" xfId="5" applyNumberFormat="1" applyFont="1" applyFill="1" applyBorder="1" applyAlignment="1">
      <alignment vertical="center"/>
    </xf>
    <xf numFmtId="178" fontId="2" fillId="0" borderId="19" xfId="5" applyNumberFormat="1" applyFont="1" applyBorder="1" applyAlignment="1">
      <alignment vertical="center"/>
    </xf>
    <xf numFmtId="179" fontId="2" fillId="0" borderId="19" xfId="6" applyNumberFormat="1" applyFont="1" applyBorder="1" applyAlignment="1">
      <alignment horizontal="right" vertical="center"/>
    </xf>
    <xf numFmtId="2" fontId="2" fillId="2" borderId="19" xfId="5" applyNumberFormat="1" applyFont="1" applyFill="1" applyBorder="1" applyAlignment="1">
      <alignment vertical="center"/>
    </xf>
    <xf numFmtId="40" fontId="2" fillId="0" borderId="19" xfId="6" applyNumberFormat="1" applyFont="1" applyBorder="1" applyAlignment="1">
      <alignment vertical="center"/>
    </xf>
    <xf numFmtId="178" fontId="2" fillId="2" borderId="20" xfId="5" applyNumberFormat="1" applyFont="1" applyFill="1" applyBorder="1" applyAlignment="1">
      <alignment vertical="center"/>
    </xf>
    <xf numFmtId="38" fontId="2" fillId="0" borderId="18" xfId="5" applyNumberFormat="1" applyFont="1" applyBorder="1" applyAlignment="1">
      <alignment vertical="center"/>
    </xf>
    <xf numFmtId="0" fontId="2" fillId="0" borderId="8" xfId="5" applyFont="1" applyBorder="1" applyAlignment="1">
      <alignment horizontal="center" vertical="center"/>
    </xf>
    <xf numFmtId="0" fontId="2" fillId="2" borderId="21" xfId="5" applyFont="1" applyFill="1" applyBorder="1" applyAlignment="1">
      <alignment vertical="center"/>
    </xf>
    <xf numFmtId="0" fontId="2" fillId="0" borderId="22" xfId="5" applyFont="1" applyBorder="1" applyAlignment="1">
      <alignment horizontal="center" vertical="center"/>
    </xf>
    <xf numFmtId="0" fontId="2" fillId="0" borderId="26" xfId="5" applyFont="1" applyBorder="1" applyAlignment="1">
      <alignment vertical="center"/>
    </xf>
    <xf numFmtId="0" fontId="2" fillId="0" borderId="7" xfId="5" applyFont="1" applyBorder="1" applyAlignment="1">
      <alignment horizontal="center" vertical="center" shrinkToFit="1"/>
    </xf>
    <xf numFmtId="0" fontId="2" fillId="0" borderId="31" xfId="5" applyFont="1" applyBorder="1" applyAlignment="1">
      <alignment vertical="center"/>
    </xf>
    <xf numFmtId="38" fontId="2" fillId="0" borderId="27" xfId="5" applyNumberFormat="1" applyFont="1" applyBorder="1" applyAlignment="1">
      <alignment vertical="center"/>
    </xf>
    <xf numFmtId="0" fontId="2" fillId="0" borderId="0" xfId="5" quotePrefix="1" applyFont="1" applyAlignment="1">
      <alignment horizontal="right" vertical="center"/>
    </xf>
    <xf numFmtId="0" fontId="7" fillId="0" borderId="0" xfId="5" applyFont="1" applyAlignment="1">
      <alignment horizontal="left" vertical="center"/>
    </xf>
    <xf numFmtId="0" fontId="7" fillId="0" borderId="0" xfId="5" applyFont="1" applyAlignment="1">
      <alignment horizontal="right" vertical="center"/>
    </xf>
    <xf numFmtId="0" fontId="7" fillId="0" borderId="0" xfId="5" applyFont="1" applyBorder="1" applyAlignment="1">
      <alignment horizontal="left" vertical="center"/>
    </xf>
    <xf numFmtId="0" fontId="2" fillId="0" borderId="0" xfId="5" applyFont="1" applyBorder="1" applyAlignment="1">
      <alignment vertical="center"/>
    </xf>
    <xf numFmtId="179" fontId="2" fillId="0" borderId="21" xfId="6" applyNumberFormat="1" applyFont="1" applyBorder="1" applyAlignment="1">
      <alignment horizontal="right" vertical="center"/>
    </xf>
    <xf numFmtId="179" fontId="2" fillId="0" borderId="10" xfId="6" applyNumberFormat="1" applyFont="1" applyBorder="1" applyAlignment="1">
      <alignment horizontal="right" vertical="center"/>
    </xf>
    <xf numFmtId="0" fontId="4" fillId="0" borderId="0" xfId="5" applyFont="1" applyAlignment="1">
      <alignment horizontal="center" vertical="center"/>
    </xf>
    <xf numFmtId="0" fontId="2" fillId="0" borderId="8" xfId="5" applyFont="1" applyBorder="1" applyAlignment="1">
      <alignment horizontal="center" vertical="center"/>
    </xf>
    <xf numFmtId="0" fontId="7" fillId="0" borderId="0" xfId="5" applyFont="1" applyAlignment="1">
      <alignment horizontal="left" vertical="center"/>
    </xf>
    <xf numFmtId="0" fontId="4" fillId="0" borderId="0" xfId="5" applyFont="1" applyAlignment="1">
      <alignment horizontal="center" vertical="center"/>
    </xf>
    <xf numFmtId="0" fontId="2" fillId="0" borderId="8" xfId="5" applyFont="1" applyBorder="1" applyAlignment="1">
      <alignment horizontal="center" vertical="center"/>
    </xf>
    <xf numFmtId="0" fontId="7" fillId="0" borderId="0" xfId="5"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0" xfId="0" applyFont="1" applyAlignment="1">
      <alignment horizontal="center" vertical="center"/>
    </xf>
    <xf numFmtId="38" fontId="2" fillId="0" borderId="7" xfId="1" applyFont="1" applyFill="1" applyBorder="1" applyAlignment="1">
      <alignment vertical="center"/>
    </xf>
    <xf numFmtId="38" fontId="2" fillId="0" borderId="47" xfId="1" applyFont="1" applyFill="1" applyBorder="1" applyAlignment="1">
      <alignment vertical="center"/>
    </xf>
    <xf numFmtId="38" fontId="2" fillId="0" borderId="27" xfId="1" applyFont="1" applyFill="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38" fontId="2" fillId="0" borderId="23" xfId="1" applyFont="1" applyBorder="1" applyAlignment="1">
      <alignment vertical="center"/>
    </xf>
    <xf numFmtId="38" fontId="2" fillId="0" borderId="28" xfId="1" applyFont="1" applyBorder="1" applyAlignment="1">
      <alignment vertical="center"/>
    </xf>
    <xf numFmtId="38" fontId="2" fillId="0" borderId="24" xfId="1" applyFont="1" applyBorder="1" applyAlignment="1">
      <alignment vertical="center"/>
    </xf>
    <xf numFmtId="38" fontId="2" fillId="0" borderId="29" xfId="1" applyFont="1" applyBorder="1" applyAlignment="1">
      <alignment vertical="center"/>
    </xf>
    <xf numFmtId="179" fontId="2" fillId="0" borderId="25" xfId="1" applyNumberFormat="1" applyFont="1" applyBorder="1" applyAlignment="1">
      <alignment horizontal="right" vertical="center" shrinkToFit="1"/>
    </xf>
    <xf numFmtId="179" fontId="2" fillId="0" borderId="30" xfId="1" applyNumberFormat="1" applyFont="1" applyBorder="1" applyAlignment="1">
      <alignment horizontal="right" vertical="center" shrinkToFit="1"/>
    </xf>
    <xf numFmtId="0" fontId="2" fillId="0" borderId="24"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4" fillId="0" borderId="0" xfId="5" applyFont="1" applyAlignment="1">
      <alignment horizontal="center" vertical="center"/>
    </xf>
    <xf numFmtId="0" fontId="2" fillId="0" borderId="0" xfId="5" applyFont="1" applyAlignment="1">
      <alignment horizontal="left" vertical="top" wrapText="1"/>
    </xf>
    <xf numFmtId="0" fontId="2" fillId="0" borderId="1" xfId="5" applyFont="1" applyBorder="1" applyAlignment="1">
      <alignment horizontal="center" vertical="center"/>
    </xf>
    <xf numFmtId="0" fontId="2" fillId="0" borderId="8" xfId="5" applyFont="1" applyBorder="1" applyAlignment="1">
      <alignment horizontal="center" vertical="center"/>
    </xf>
    <xf numFmtId="0" fontId="2" fillId="0" borderId="13" xfId="5" applyFont="1" applyBorder="1" applyAlignment="1">
      <alignment horizontal="center" vertical="center"/>
    </xf>
    <xf numFmtId="0" fontId="2" fillId="0" borderId="2" xfId="5" applyFont="1" applyBorder="1" applyAlignment="1">
      <alignment horizontal="center" vertical="center"/>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5" xfId="5" applyFont="1" applyBorder="1" applyAlignment="1">
      <alignment horizontal="center" vertical="center"/>
    </xf>
    <xf numFmtId="0" fontId="2" fillId="0" borderId="6" xfId="5" applyFont="1" applyBorder="1" applyAlignment="1">
      <alignment horizontal="center" vertical="center" wrapText="1"/>
    </xf>
    <xf numFmtId="0" fontId="2" fillId="0" borderId="11" xfId="5" applyFont="1" applyBorder="1" applyAlignment="1">
      <alignment horizontal="center" vertical="center" wrapText="1"/>
    </xf>
    <xf numFmtId="0" fontId="2" fillId="0" borderId="7" xfId="5" applyFont="1" applyBorder="1" applyAlignment="1">
      <alignment horizontal="center" vertical="center" wrapText="1"/>
    </xf>
    <xf numFmtId="0" fontId="2" fillId="0" borderId="12" xfId="5" applyFont="1" applyBorder="1" applyAlignment="1">
      <alignment horizontal="center" vertical="center" wrapText="1"/>
    </xf>
    <xf numFmtId="0" fontId="7" fillId="0" borderId="0" xfId="5" applyFont="1" applyBorder="1" applyAlignment="1">
      <alignment horizontal="left" vertical="center" wrapText="1"/>
    </xf>
    <xf numFmtId="0" fontId="2" fillId="0" borderId="7" xfId="5" applyFont="1" applyBorder="1" applyAlignment="1">
      <alignment horizontal="center" vertical="center"/>
    </xf>
    <xf numFmtId="0" fontId="2" fillId="0" borderId="27" xfId="5" applyFont="1" applyBorder="1" applyAlignment="1">
      <alignment horizontal="center" vertical="center"/>
    </xf>
    <xf numFmtId="38" fontId="2" fillId="0" borderId="23" xfId="6" applyFont="1" applyBorder="1" applyAlignment="1">
      <alignment vertical="center"/>
    </xf>
    <xf numFmtId="38" fontId="2" fillId="0" borderId="28" xfId="6" applyFont="1" applyBorder="1" applyAlignment="1">
      <alignment vertical="center"/>
    </xf>
    <xf numFmtId="38" fontId="2" fillId="0" borderId="24" xfId="6" applyFont="1" applyBorder="1" applyAlignment="1">
      <alignment vertical="center"/>
    </xf>
    <xf numFmtId="38" fontId="2" fillId="0" borderId="29" xfId="6" applyFont="1" applyBorder="1" applyAlignment="1">
      <alignment vertical="center"/>
    </xf>
    <xf numFmtId="179" fontId="2" fillId="0" borderId="25" xfId="6" applyNumberFormat="1" applyFont="1" applyBorder="1" applyAlignment="1">
      <alignment horizontal="right" vertical="center" shrinkToFit="1"/>
    </xf>
    <xf numFmtId="179" fontId="2" fillId="0" borderId="30" xfId="6" applyNumberFormat="1" applyFont="1" applyBorder="1" applyAlignment="1">
      <alignment horizontal="right" vertical="center" shrinkToFit="1"/>
    </xf>
    <xf numFmtId="0" fontId="2" fillId="0" borderId="24" xfId="5" applyFont="1" applyBorder="1" applyAlignment="1">
      <alignment vertical="center"/>
    </xf>
    <xf numFmtId="0" fontId="2" fillId="0" borderId="29" xfId="5" applyFont="1" applyBorder="1" applyAlignment="1">
      <alignment vertical="center"/>
    </xf>
    <xf numFmtId="0" fontId="7" fillId="0" borderId="0" xfId="5" applyFont="1" applyAlignment="1">
      <alignment horizontal="left" vertical="top" wrapText="1"/>
    </xf>
    <xf numFmtId="0" fontId="7" fillId="0" borderId="0" xfId="5" applyFont="1" applyBorder="1" applyAlignment="1">
      <alignment horizontal="left" vertical="top" wrapText="1"/>
    </xf>
    <xf numFmtId="0" fontId="7" fillId="0" borderId="0" xfId="5" applyFont="1" applyAlignment="1">
      <alignment horizontal="left" vertical="center"/>
    </xf>
    <xf numFmtId="0" fontId="7" fillId="0" borderId="0" xfId="0" applyFont="1" applyAlignment="1">
      <alignment vertical="center"/>
    </xf>
  </cellXfs>
  <cellStyles count="7">
    <cellStyle name="パーセント 2" xfId="4"/>
    <cellStyle name="桁区切り" xfId="1" builtinId="6"/>
    <cellStyle name="桁区切り 2" xfId="6"/>
    <cellStyle name="桁区切り 3" xfId="3"/>
    <cellStyle name="標準" xfId="0" builtinId="0"/>
    <cellStyle name="標準 2" xfId="5"/>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1"/>
  <sheetViews>
    <sheetView tabSelected="1" view="pageBreakPreview" zoomScale="85" zoomScaleNormal="60" zoomScaleSheetLayoutView="85" workbookViewId="0">
      <selection activeCell="A2" sqref="A2:K2"/>
    </sheetView>
  </sheetViews>
  <sheetFormatPr defaultRowHeight="16.899999999999999" customHeight="1" x14ac:dyDescent="0.4"/>
  <cols>
    <col min="1" max="1" width="9.625" style="1" customWidth="1"/>
    <col min="2" max="3" width="10.625" style="1" customWidth="1"/>
    <col min="4" max="4" width="8.5" style="1" bestFit="1" customWidth="1"/>
    <col min="5" max="5" width="12.625" style="1" customWidth="1"/>
    <col min="6" max="6" width="15.625" style="1" customWidth="1"/>
    <col min="7" max="8" width="10.625" style="1" customWidth="1"/>
    <col min="9" max="10" width="15.625" style="1" customWidth="1"/>
    <col min="11" max="11" width="22" style="1" customWidth="1"/>
    <col min="12" max="253" width="9" style="1"/>
    <col min="254" max="254" width="3" style="1" customWidth="1"/>
    <col min="255" max="255" width="9.625" style="1" customWidth="1"/>
    <col min="256" max="257" width="10.625" style="1" customWidth="1"/>
    <col min="258" max="258" width="8.5" style="1" bestFit="1" customWidth="1"/>
    <col min="259" max="259" width="12.625" style="1" customWidth="1"/>
    <col min="260" max="260" width="15.625" style="1" customWidth="1"/>
    <col min="261" max="262" width="10.625" style="1" customWidth="1"/>
    <col min="263" max="264" width="15.625" style="1" customWidth="1"/>
    <col min="265" max="265" width="22" style="1" customWidth="1"/>
    <col min="266" max="509" width="9" style="1"/>
    <col min="510" max="510" width="3" style="1" customWidth="1"/>
    <col min="511" max="511" width="9.625" style="1" customWidth="1"/>
    <col min="512" max="513" width="10.625" style="1" customWidth="1"/>
    <col min="514" max="514" width="8.5" style="1" bestFit="1" customWidth="1"/>
    <col min="515" max="515" width="12.625" style="1" customWidth="1"/>
    <col min="516" max="516" width="15.625" style="1" customWidth="1"/>
    <col min="517" max="518" width="10.625" style="1" customWidth="1"/>
    <col min="519" max="520" width="15.625" style="1" customWidth="1"/>
    <col min="521" max="521" width="22" style="1" customWidth="1"/>
    <col min="522" max="765" width="9" style="1"/>
    <col min="766" max="766" width="3" style="1" customWidth="1"/>
    <col min="767" max="767" width="9.625" style="1" customWidth="1"/>
    <col min="768" max="769" width="10.625" style="1" customWidth="1"/>
    <col min="770" max="770" width="8.5" style="1" bestFit="1" customWidth="1"/>
    <col min="771" max="771" width="12.625" style="1" customWidth="1"/>
    <col min="772" max="772" width="15.625" style="1" customWidth="1"/>
    <col min="773" max="774" width="10.625" style="1" customWidth="1"/>
    <col min="775" max="776" width="15.625" style="1" customWidth="1"/>
    <col min="777" max="777" width="22" style="1" customWidth="1"/>
    <col min="778" max="1021" width="9" style="1"/>
    <col min="1022" max="1022" width="3" style="1" customWidth="1"/>
    <col min="1023" max="1023" width="9.625" style="1" customWidth="1"/>
    <col min="1024" max="1025" width="10.625" style="1" customWidth="1"/>
    <col min="1026" max="1026" width="8.5" style="1" bestFit="1" customWidth="1"/>
    <col min="1027" max="1027" width="12.625" style="1" customWidth="1"/>
    <col min="1028" max="1028" width="15.625" style="1" customWidth="1"/>
    <col min="1029" max="1030" width="10.625" style="1" customWidth="1"/>
    <col min="1031" max="1032" width="15.625" style="1" customWidth="1"/>
    <col min="1033" max="1033" width="22" style="1" customWidth="1"/>
    <col min="1034" max="1277" width="9" style="1"/>
    <col min="1278" max="1278" width="3" style="1" customWidth="1"/>
    <col min="1279" max="1279" width="9.625" style="1" customWidth="1"/>
    <col min="1280" max="1281" width="10.625" style="1" customWidth="1"/>
    <col min="1282" max="1282" width="8.5" style="1" bestFit="1" customWidth="1"/>
    <col min="1283" max="1283" width="12.625" style="1" customWidth="1"/>
    <col min="1284" max="1284" width="15.625" style="1" customWidth="1"/>
    <col min="1285" max="1286" width="10.625" style="1" customWidth="1"/>
    <col min="1287" max="1288" width="15.625" style="1" customWidth="1"/>
    <col min="1289" max="1289" width="22" style="1" customWidth="1"/>
    <col min="1290" max="1533" width="9" style="1"/>
    <col min="1534" max="1534" width="3" style="1" customWidth="1"/>
    <col min="1535" max="1535" width="9.625" style="1" customWidth="1"/>
    <col min="1536" max="1537" width="10.625" style="1" customWidth="1"/>
    <col min="1538" max="1538" width="8.5" style="1" bestFit="1" customWidth="1"/>
    <col min="1539" max="1539" width="12.625" style="1" customWidth="1"/>
    <col min="1540" max="1540" width="15.625" style="1" customWidth="1"/>
    <col min="1541" max="1542" width="10.625" style="1" customWidth="1"/>
    <col min="1543" max="1544" width="15.625" style="1" customWidth="1"/>
    <col min="1545" max="1545" width="22" style="1" customWidth="1"/>
    <col min="1546" max="1789" width="9" style="1"/>
    <col min="1790" max="1790" width="3" style="1" customWidth="1"/>
    <col min="1791" max="1791" width="9.625" style="1" customWidth="1"/>
    <col min="1792" max="1793" width="10.625" style="1" customWidth="1"/>
    <col min="1794" max="1794" width="8.5" style="1" bestFit="1" customWidth="1"/>
    <col min="1795" max="1795" width="12.625" style="1" customWidth="1"/>
    <col min="1796" max="1796" width="15.625" style="1" customWidth="1"/>
    <col min="1797" max="1798" width="10.625" style="1" customWidth="1"/>
    <col min="1799" max="1800" width="15.625" style="1" customWidth="1"/>
    <col min="1801" max="1801" width="22" style="1" customWidth="1"/>
    <col min="1802" max="2045" width="9" style="1"/>
    <col min="2046" max="2046" width="3" style="1" customWidth="1"/>
    <col min="2047" max="2047" width="9.625" style="1" customWidth="1"/>
    <col min="2048" max="2049" width="10.625" style="1" customWidth="1"/>
    <col min="2050" max="2050" width="8.5" style="1" bestFit="1" customWidth="1"/>
    <col min="2051" max="2051" width="12.625" style="1" customWidth="1"/>
    <col min="2052" max="2052" width="15.625" style="1" customWidth="1"/>
    <col min="2053" max="2054" width="10.625" style="1" customWidth="1"/>
    <col min="2055" max="2056" width="15.625" style="1" customWidth="1"/>
    <col min="2057" max="2057" width="22" style="1" customWidth="1"/>
    <col min="2058" max="2301" width="9" style="1"/>
    <col min="2302" max="2302" width="3" style="1" customWidth="1"/>
    <col min="2303" max="2303" width="9.625" style="1" customWidth="1"/>
    <col min="2304" max="2305" width="10.625" style="1" customWidth="1"/>
    <col min="2306" max="2306" width="8.5" style="1" bestFit="1" customWidth="1"/>
    <col min="2307" max="2307" width="12.625" style="1" customWidth="1"/>
    <col min="2308" max="2308" width="15.625" style="1" customWidth="1"/>
    <col min="2309" max="2310" width="10.625" style="1" customWidth="1"/>
    <col min="2311" max="2312" width="15.625" style="1" customWidth="1"/>
    <col min="2313" max="2313" width="22" style="1" customWidth="1"/>
    <col min="2314" max="2557" width="9" style="1"/>
    <col min="2558" max="2558" width="3" style="1" customWidth="1"/>
    <col min="2559" max="2559" width="9.625" style="1" customWidth="1"/>
    <col min="2560" max="2561" width="10.625" style="1" customWidth="1"/>
    <col min="2562" max="2562" width="8.5" style="1" bestFit="1" customWidth="1"/>
    <col min="2563" max="2563" width="12.625" style="1" customWidth="1"/>
    <col min="2564" max="2564" width="15.625" style="1" customWidth="1"/>
    <col min="2565" max="2566" width="10.625" style="1" customWidth="1"/>
    <col min="2567" max="2568" width="15.625" style="1" customWidth="1"/>
    <col min="2569" max="2569" width="22" style="1" customWidth="1"/>
    <col min="2570" max="2813" width="9" style="1"/>
    <col min="2814" max="2814" width="3" style="1" customWidth="1"/>
    <col min="2815" max="2815" width="9.625" style="1" customWidth="1"/>
    <col min="2816" max="2817" width="10.625" style="1" customWidth="1"/>
    <col min="2818" max="2818" width="8.5" style="1" bestFit="1" customWidth="1"/>
    <col min="2819" max="2819" width="12.625" style="1" customWidth="1"/>
    <col min="2820" max="2820" width="15.625" style="1" customWidth="1"/>
    <col min="2821" max="2822" width="10.625" style="1" customWidth="1"/>
    <col min="2823" max="2824" width="15.625" style="1" customWidth="1"/>
    <col min="2825" max="2825" width="22" style="1" customWidth="1"/>
    <col min="2826" max="3069" width="9" style="1"/>
    <col min="3070" max="3070" width="3" style="1" customWidth="1"/>
    <col min="3071" max="3071" width="9.625" style="1" customWidth="1"/>
    <col min="3072" max="3073" width="10.625" style="1" customWidth="1"/>
    <col min="3074" max="3074" width="8.5" style="1" bestFit="1" customWidth="1"/>
    <col min="3075" max="3075" width="12.625" style="1" customWidth="1"/>
    <col min="3076" max="3076" width="15.625" style="1" customWidth="1"/>
    <col min="3077" max="3078" width="10.625" style="1" customWidth="1"/>
    <col min="3079" max="3080" width="15.625" style="1" customWidth="1"/>
    <col min="3081" max="3081" width="22" style="1" customWidth="1"/>
    <col min="3082" max="3325" width="9" style="1"/>
    <col min="3326" max="3326" width="3" style="1" customWidth="1"/>
    <col min="3327" max="3327" width="9.625" style="1" customWidth="1"/>
    <col min="3328" max="3329" width="10.625" style="1" customWidth="1"/>
    <col min="3330" max="3330" width="8.5" style="1" bestFit="1" customWidth="1"/>
    <col min="3331" max="3331" width="12.625" style="1" customWidth="1"/>
    <col min="3332" max="3332" width="15.625" style="1" customWidth="1"/>
    <col min="3333" max="3334" width="10.625" style="1" customWidth="1"/>
    <col min="3335" max="3336" width="15.625" style="1" customWidth="1"/>
    <col min="3337" max="3337" width="22" style="1" customWidth="1"/>
    <col min="3338" max="3581" width="9" style="1"/>
    <col min="3582" max="3582" width="3" style="1" customWidth="1"/>
    <col min="3583" max="3583" width="9.625" style="1" customWidth="1"/>
    <col min="3584" max="3585" width="10.625" style="1" customWidth="1"/>
    <col min="3586" max="3586" width="8.5" style="1" bestFit="1" customWidth="1"/>
    <col min="3587" max="3587" width="12.625" style="1" customWidth="1"/>
    <col min="3588" max="3588" width="15.625" style="1" customWidth="1"/>
    <col min="3589" max="3590" width="10.625" style="1" customWidth="1"/>
    <col min="3591" max="3592" width="15.625" style="1" customWidth="1"/>
    <col min="3593" max="3593" width="22" style="1" customWidth="1"/>
    <col min="3594" max="3837" width="9" style="1"/>
    <col min="3838" max="3838" width="3" style="1" customWidth="1"/>
    <col min="3839" max="3839" width="9.625" style="1" customWidth="1"/>
    <col min="3840" max="3841" width="10.625" style="1" customWidth="1"/>
    <col min="3842" max="3842" width="8.5" style="1" bestFit="1" customWidth="1"/>
    <col min="3843" max="3843" width="12.625" style="1" customWidth="1"/>
    <col min="3844" max="3844" width="15.625" style="1" customWidth="1"/>
    <col min="3845" max="3846" width="10.625" style="1" customWidth="1"/>
    <col min="3847" max="3848" width="15.625" style="1" customWidth="1"/>
    <col min="3849" max="3849" width="22" style="1" customWidth="1"/>
    <col min="3850" max="4093" width="9" style="1"/>
    <col min="4094" max="4094" width="3" style="1" customWidth="1"/>
    <col min="4095" max="4095" width="9.625" style="1" customWidth="1"/>
    <col min="4096" max="4097" width="10.625" style="1" customWidth="1"/>
    <col min="4098" max="4098" width="8.5" style="1" bestFit="1" customWidth="1"/>
    <col min="4099" max="4099" width="12.625" style="1" customWidth="1"/>
    <col min="4100" max="4100" width="15.625" style="1" customWidth="1"/>
    <col min="4101" max="4102" width="10.625" style="1" customWidth="1"/>
    <col min="4103" max="4104" width="15.625" style="1" customWidth="1"/>
    <col min="4105" max="4105" width="22" style="1" customWidth="1"/>
    <col min="4106" max="4349" width="9" style="1"/>
    <col min="4350" max="4350" width="3" style="1" customWidth="1"/>
    <col min="4351" max="4351" width="9.625" style="1" customWidth="1"/>
    <col min="4352" max="4353" width="10.625" style="1" customWidth="1"/>
    <col min="4354" max="4354" width="8.5" style="1" bestFit="1" customWidth="1"/>
    <col min="4355" max="4355" width="12.625" style="1" customWidth="1"/>
    <col min="4356" max="4356" width="15.625" style="1" customWidth="1"/>
    <col min="4357" max="4358" width="10.625" style="1" customWidth="1"/>
    <col min="4359" max="4360" width="15.625" style="1" customWidth="1"/>
    <col min="4361" max="4361" width="22" style="1" customWidth="1"/>
    <col min="4362" max="4605" width="9" style="1"/>
    <col min="4606" max="4606" width="3" style="1" customWidth="1"/>
    <col min="4607" max="4607" width="9.625" style="1" customWidth="1"/>
    <col min="4608" max="4609" width="10.625" style="1" customWidth="1"/>
    <col min="4610" max="4610" width="8.5" style="1" bestFit="1" customWidth="1"/>
    <col min="4611" max="4611" width="12.625" style="1" customWidth="1"/>
    <col min="4612" max="4612" width="15.625" style="1" customWidth="1"/>
    <col min="4613" max="4614" width="10.625" style="1" customWidth="1"/>
    <col min="4615" max="4616" width="15.625" style="1" customWidth="1"/>
    <col min="4617" max="4617" width="22" style="1" customWidth="1"/>
    <col min="4618" max="4861" width="9" style="1"/>
    <col min="4862" max="4862" width="3" style="1" customWidth="1"/>
    <col min="4863" max="4863" width="9.625" style="1" customWidth="1"/>
    <col min="4864" max="4865" width="10.625" style="1" customWidth="1"/>
    <col min="4866" max="4866" width="8.5" style="1" bestFit="1" customWidth="1"/>
    <col min="4867" max="4867" width="12.625" style="1" customWidth="1"/>
    <col min="4868" max="4868" width="15.625" style="1" customWidth="1"/>
    <col min="4869" max="4870" width="10.625" style="1" customWidth="1"/>
    <col min="4871" max="4872" width="15.625" style="1" customWidth="1"/>
    <col min="4873" max="4873" width="22" style="1" customWidth="1"/>
    <col min="4874" max="5117" width="9" style="1"/>
    <col min="5118" max="5118" width="3" style="1" customWidth="1"/>
    <col min="5119" max="5119" width="9.625" style="1" customWidth="1"/>
    <col min="5120" max="5121" width="10.625" style="1" customWidth="1"/>
    <col min="5122" max="5122" width="8.5" style="1" bestFit="1" customWidth="1"/>
    <col min="5123" max="5123" width="12.625" style="1" customWidth="1"/>
    <col min="5124" max="5124" width="15.625" style="1" customWidth="1"/>
    <col min="5125" max="5126" width="10.625" style="1" customWidth="1"/>
    <col min="5127" max="5128" width="15.625" style="1" customWidth="1"/>
    <col min="5129" max="5129" width="22" style="1" customWidth="1"/>
    <col min="5130" max="5373" width="9" style="1"/>
    <col min="5374" max="5374" width="3" style="1" customWidth="1"/>
    <col min="5375" max="5375" width="9.625" style="1" customWidth="1"/>
    <col min="5376" max="5377" width="10.625" style="1" customWidth="1"/>
    <col min="5378" max="5378" width="8.5" style="1" bestFit="1" customWidth="1"/>
    <col min="5379" max="5379" width="12.625" style="1" customWidth="1"/>
    <col min="5380" max="5380" width="15.625" style="1" customWidth="1"/>
    <col min="5381" max="5382" width="10.625" style="1" customWidth="1"/>
    <col min="5383" max="5384" width="15.625" style="1" customWidth="1"/>
    <col min="5385" max="5385" width="22" style="1" customWidth="1"/>
    <col min="5386" max="5629" width="9" style="1"/>
    <col min="5630" max="5630" width="3" style="1" customWidth="1"/>
    <col min="5631" max="5631" width="9.625" style="1" customWidth="1"/>
    <col min="5632" max="5633" width="10.625" style="1" customWidth="1"/>
    <col min="5634" max="5634" width="8.5" style="1" bestFit="1" customWidth="1"/>
    <col min="5635" max="5635" width="12.625" style="1" customWidth="1"/>
    <col min="5636" max="5636" width="15.625" style="1" customWidth="1"/>
    <col min="5637" max="5638" width="10.625" style="1" customWidth="1"/>
    <col min="5639" max="5640" width="15.625" style="1" customWidth="1"/>
    <col min="5641" max="5641" width="22" style="1" customWidth="1"/>
    <col min="5642" max="5885" width="9" style="1"/>
    <col min="5886" max="5886" width="3" style="1" customWidth="1"/>
    <col min="5887" max="5887" width="9.625" style="1" customWidth="1"/>
    <col min="5888" max="5889" width="10.625" style="1" customWidth="1"/>
    <col min="5890" max="5890" width="8.5" style="1" bestFit="1" customWidth="1"/>
    <col min="5891" max="5891" width="12.625" style="1" customWidth="1"/>
    <col min="5892" max="5892" width="15.625" style="1" customWidth="1"/>
    <col min="5893" max="5894" width="10.625" style="1" customWidth="1"/>
    <col min="5895" max="5896" width="15.625" style="1" customWidth="1"/>
    <col min="5897" max="5897" width="22" style="1" customWidth="1"/>
    <col min="5898" max="6141" width="9" style="1"/>
    <col min="6142" max="6142" width="3" style="1" customWidth="1"/>
    <col min="6143" max="6143" width="9.625" style="1" customWidth="1"/>
    <col min="6144" max="6145" width="10.625" style="1" customWidth="1"/>
    <col min="6146" max="6146" width="8.5" style="1" bestFit="1" customWidth="1"/>
    <col min="6147" max="6147" width="12.625" style="1" customWidth="1"/>
    <col min="6148" max="6148" width="15.625" style="1" customWidth="1"/>
    <col min="6149" max="6150" width="10.625" style="1" customWidth="1"/>
    <col min="6151" max="6152" width="15.625" style="1" customWidth="1"/>
    <col min="6153" max="6153" width="22" style="1" customWidth="1"/>
    <col min="6154" max="6397" width="9" style="1"/>
    <col min="6398" max="6398" width="3" style="1" customWidth="1"/>
    <col min="6399" max="6399" width="9.625" style="1" customWidth="1"/>
    <col min="6400" max="6401" width="10.625" style="1" customWidth="1"/>
    <col min="6402" max="6402" width="8.5" style="1" bestFit="1" customWidth="1"/>
    <col min="6403" max="6403" width="12.625" style="1" customWidth="1"/>
    <col min="6404" max="6404" width="15.625" style="1" customWidth="1"/>
    <col min="6405" max="6406" width="10.625" style="1" customWidth="1"/>
    <col min="6407" max="6408" width="15.625" style="1" customWidth="1"/>
    <col min="6409" max="6409" width="22" style="1" customWidth="1"/>
    <col min="6410" max="6653" width="9" style="1"/>
    <col min="6654" max="6654" width="3" style="1" customWidth="1"/>
    <col min="6655" max="6655" width="9.625" style="1" customWidth="1"/>
    <col min="6656" max="6657" width="10.625" style="1" customWidth="1"/>
    <col min="6658" max="6658" width="8.5" style="1" bestFit="1" customWidth="1"/>
    <col min="6659" max="6659" width="12.625" style="1" customWidth="1"/>
    <col min="6660" max="6660" width="15.625" style="1" customWidth="1"/>
    <col min="6661" max="6662" width="10.625" style="1" customWidth="1"/>
    <col min="6663" max="6664" width="15.625" style="1" customWidth="1"/>
    <col min="6665" max="6665" width="22" style="1" customWidth="1"/>
    <col min="6666" max="6909" width="9" style="1"/>
    <col min="6910" max="6910" width="3" style="1" customWidth="1"/>
    <col min="6911" max="6911" width="9.625" style="1" customWidth="1"/>
    <col min="6912" max="6913" width="10.625" style="1" customWidth="1"/>
    <col min="6914" max="6914" width="8.5" style="1" bestFit="1" customWidth="1"/>
    <col min="6915" max="6915" width="12.625" style="1" customWidth="1"/>
    <col min="6916" max="6916" width="15.625" style="1" customWidth="1"/>
    <col min="6917" max="6918" width="10.625" style="1" customWidth="1"/>
    <col min="6919" max="6920" width="15.625" style="1" customWidth="1"/>
    <col min="6921" max="6921" width="22" style="1" customWidth="1"/>
    <col min="6922" max="7165" width="9" style="1"/>
    <col min="7166" max="7166" width="3" style="1" customWidth="1"/>
    <col min="7167" max="7167" width="9.625" style="1" customWidth="1"/>
    <col min="7168" max="7169" width="10.625" style="1" customWidth="1"/>
    <col min="7170" max="7170" width="8.5" style="1" bestFit="1" customWidth="1"/>
    <col min="7171" max="7171" width="12.625" style="1" customWidth="1"/>
    <col min="7172" max="7172" width="15.625" style="1" customWidth="1"/>
    <col min="7173" max="7174" width="10.625" style="1" customWidth="1"/>
    <col min="7175" max="7176" width="15.625" style="1" customWidth="1"/>
    <col min="7177" max="7177" width="22" style="1" customWidth="1"/>
    <col min="7178" max="7421" width="9" style="1"/>
    <col min="7422" max="7422" width="3" style="1" customWidth="1"/>
    <col min="7423" max="7423" width="9.625" style="1" customWidth="1"/>
    <col min="7424" max="7425" width="10.625" style="1" customWidth="1"/>
    <col min="7426" max="7426" width="8.5" style="1" bestFit="1" customWidth="1"/>
    <col min="7427" max="7427" width="12.625" style="1" customWidth="1"/>
    <col min="7428" max="7428" width="15.625" style="1" customWidth="1"/>
    <col min="7429" max="7430" width="10.625" style="1" customWidth="1"/>
    <col min="7431" max="7432" width="15.625" style="1" customWidth="1"/>
    <col min="7433" max="7433" width="22" style="1" customWidth="1"/>
    <col min="7434" max="7677" width="9" style="1"/>
    <col min="7678" max="7678" width="3" style="1" customWidth="1"/>
    <col min="7679" max="7679" width="9.625" style="1" customWidth="1"/>
    <col min="7680" max="7681" width="10.625" style="1" customWidth="1"/>
    <col min="7682" max="7682" width="8.5" style="1" bestFit="1" customWidth="1"/>
    <col min="7683" max="7683" width="12.625" style="1" customWidth="1"/>
    <col min="7684" max="7684" width="15.625" style="1" customWidth="1"/>
    <col min="7685" max="7686" width="10.625" style="1" customWidth="1"/>
    <col min="7687" max="7688" width="15.625" style="1" customWidth="1"/>
    <col min="7689" max="7689" width="22" style="1" customWidth="1"/>
    <col min="7690" max="7933" width="9" style="1"/>
    <col min="7934" max="7934" width="3" style="1" customWidth="1"/>
    <col min="7935" max="7935" width="9.625" style="1" customWidth="1"/>
    <col min="7936" max="7937" width="10.625" style="1" customWidth="1"/>
    <col min="7938" max="7938" width="8.5" style="1" bestFit="1" customWidth="1"/>
    <col min="7939" max="7939" width="12.625" style="1" customWidth="1"/>
    <col min="7940" max="7940" width="15.625" style="1" customWidth="1"/>
    <col min="7941" max="7942" width="10.625" style="1" customWidth="1"/>
    <col min="7943" max="7944" width="15.625" style="1" customWidth="1"/>
    <col min="7945" max="7945" width="22" style="1" customWidth="1"/>
    <col min="7946" max="8189" width="9" style="1"/>
    <col min="8190" max="8190" width="3" style="1" customWidth="1"/>
    <col min="8191" max="8191" width="9.625" style="1" customWidth="1"/>
    <col min="8192" max="8193" width="10.625" style="1" customWidth="1"/>
    <col min="8194" max="8194" width="8.5" style="1" bestFit="1" customWidth="1"/>
    <col min="8195" max="8195" width="12.625" style="1" customWidth="1"/>
    <col min="8196" max="8196" width="15.625" style="1" customWidth="1"/>
    <col min="8197" max="8198" width="10.625" style="1" customWidth="1"/>
    <col min="8199" max="8200" width="15.625" style="1" customWidth="1"/>
    <col min="8201" max="8201" width="22" style="1" customWidth="1"/>
    <col min="8202" max="8445" width="9" style="1"/>
    <col min="8446" max="8446" width="3" style="1" customWidth="1"/>
    <col min="8447" max="8447" width="9.625" style="1" customWidth="1"/>
    <col min="8448" max="8449" width="10.625" style="1" customWidth="1"/>
    <col min="8450" max="8450" width="8.5" style="1" bestFit="1" customWidth="1"/>
    <col min="8451" max="8451" width="12.625" style="1" customWidth="1"/>
    <col min="8452" max="8452" width="15.625" style="1" customWidth="1"/>
    <col min="8453" max="8454" width="10.625" style="1" customWidth="1"/>
    <col min="8455" max="8456" width="15.625" style="1" customWidth="1"/>
    <col min="8457" max="8457" width="22" style="1" customWidth="1"/>
    <col min="8458" max="8701" width="9" style="1"/>
    <col min="8702" max="8702" width="3" style="1" customWidth="1"/>
    <col min="8703" max="8703" width="9.625" style="1" customWidth="1"/>
    <col min="8704" max="8705" width="10.625" style="1" customWidth="1"/>
    <col min="8706" max="8706" width="8.5" style="1" bestFit="1" customWidth="1"/>
    <col min="8707" max="8707" width="12.625" style="1" customWidth="1"/>
    <col min="8708" max="8708" width="15.625" style="1" customWidth="1"/>
    <col min="8709" max="8710" width="10.625" style="1" customWidth="1"/>
    <col min="8711" max="8712" width="15.625" style="1" customWidth="1"/>
    <col min="8713" max="8713" width="22" style="1" customWidth="1"/>
    <col min="8714" max="8957" width="9" style="1"/>
    <col min="8958" max="8958" width="3" style="1" customWidth="1"/>
    <col min="8959" max="8959" width="9.625" style="1" customWidth="1"/>
    <col min="8960" max="8961" width="10.625" style="1" customWidth="1"/>
    <col min="8962" max="8962" width="8.5" style="1" bestFit="1" customWidth="1"/>
    <col min="8963" max="8963" width="12.625" style="1" customWidth="1"/>
    <col min="8964" max="8964" width="15.625" style="1" customWidth="1"/>
    <col min="8965" max="8966" width="10.625" style="1" customWidth="1"/>
    <col min="8967" max="8968" width="15.625" style="1" customWidth="1"/>
    <col min="8969" max="8969" width="22" style="1" customWidth="1"/>
    <col min="8970" max="9213" width="9" style="1"/>
    <col min="9214" max="9214" width="3" style="1" customWidth="1"/>
    <col min="9215" max="9215" width="9.625" style="1" customWidth="1"/>
    <col min="9216" max="9217" width="10.625" style="1" customWidth="1"/>
    <col min="9218" max="9218" width="8.5" style="1" bestFit="1" customWidth="1"/>
    <col min="9219" max="9219" width="12.625" style="1" customWidth="1"/>
    <col min="9220" max="9220" width="15.625" style="1" customWidth="1"/>
    <col min="9221" max="9222" width="10.625" style="1" customWidth="1"/>
    <col min="9223" max="9224" width="15.625" style="1" customWidth="1"/>
    <col min="9225" max="9225" width="22" style="1" customWidth="1"/>
    <col min="9226" max="9469" width="9" style="1"/>
    <col min="9470" max="9470" width="3" style="1" customWidth="1"/>
    <col min="9471" max="9471" width="9.625" style="1" customWidth="1"/>
    <col min="9472" max="9473" width="10.625" style="1" customWidth="1"/>
    <col min="9474" max="9474" width="8.5" style="1" bestFit="1" customWidth="1"/>
    <col min="9475" max="9475" width="12.625" style="1" customWidth="1"/>
    <col min="9476" max="9476" width="15.625" style="1" customWidth="1"/>
    <col min="9477" max="9478" width="10.625" style="1" customWidth="1"/>
    <col min="9479" max="9480" width="15.625" style="1" customWidth="1"/>
    <col min="9481" max="9481" width="22" style="1" customWidth="1"/>
    <col min="9482" max="9725" width="9" style="1"/>
    <col min="9726" max="9726" width="3" style="1" customWidth="1"/>
    <col min="9727" max="9727" width="9.625" style="1" customWidth="1"/>
    <col min="9728" max="9729" width="10.625" style="1" customWidth="1"/>
    <col min="9730" max="9730" width="8.5" style="1" bestFit="1" customWidth="1"/>
    <col min="9731" max="9731" width="12.625" style="1" customWidth="1"/>
    <col min="9732" max="9732" width="15.625" style="1" customWidth="1"/>
    <col min="9733" max="9734" width="10.625" style="1" customWidth="1"/>
    <col min="9735" max="9736" width="15.625" style="1" customWidth="1"/>
    <col min="9737" max="9737" width="22" style="1" customWidth="1"/>
    <col min="9738" max="9981" width="9" style="1"/>
    <col min="9982" max="9982" width="3" style="1" customWidth="1"/>
    <col min="9983" max="9983" width="9.625" style="1" customWidth="1"/>
    <col min="9984" max="9985" width="10.625" style="1" customWidth="1"/>
    <col min="9986" max="9986" width="8.5" style="1" bestFit="1" customWidth="1"/>
    <col min="9987" max="9987" width="12.625" style="1" customWidth="1"/>
    <col min="9988" max="9988" width="15.625" style="1" customWidth="1"/>
    <col min="9989" max="9990" width="10.625" style="1" customWidth="1"/>
    <col min="9991" max="9992" width="15.625" style="1" customWidth="1"/>
    <col min="9993" max="9993" width="22" style="1" customWidth="1"/>
    <col min="9994" max="10237" width="9" style="1"/>
    <col min="10238" max="10238" width="3" style="1" customWidth="1"/>
    <col min="10239" max="10239" width="9.625" style="1" customWidth="1"/>
    <col min="10240" max="10241" width="10.625" style="1" customWidth="1"/>
    <col min="10242" max="10242" width="8.5" style="1" bestFit="1" customWidth="1"/>
    <col min="10243" max="10243" width="12.625" style="1" customWidth="1"/>
    <col min="10244" max="10244" width="15.625" style="1" customWidth="1"/>
    <col min="10245" max="10246" width="10.625" style="1" customWidth="1"/>
    <col min="10247" max="10248" width="15.625" style="1" customWidth="1"/>
    <col min="10249" max="10249" width="22" style="1" customWidth="1"/>
    <col min="10250" max="10493" width="9" style="1"/>
    <col min="10494" max="10494" width="3" style="1" customWidth="1"/>
    <col min="10495" max="10495" width="9.625" style="1" customWidth="1"/>
    <col min="10496" max="10497" width="10.625" style="1" customWidth="1"/>
    <col min="10498" max="10498" width="8.5" style="1" bestFit="1" customWidth="1"/>
    <col min="10499" max="10499" width="12.625" style="1" customWidth="1"/>
    <col min="10500" max="10500" width="15.625" style="1" customWidth="1"/>
    <col min="10501" max="10502" width="10.625" style="1" customWidth="1"/>
    <col min="10503" max="10504" width="15.625" style="1" customWidth="1"/>
    <col min="10505" max="10505" width="22" style="1" customWidth="1"/>
    <col min="10506" max="10749" width="9" style="1"/>
    <col min="10750" max="10750" width="3" style="1" customWidth="1"/>
    <col min="10751" max="10751" width="9.625" style="1" customWidth="1"/>
    <col min="10752" max="10753" width="10.625" style="1" customWidth="1"/>
    <col min="10754" max="10754" width="8.5" style="1" bestFit="1" customWidth="1"/>
    <col min="10755" max="10755" width="12.625" style="1" customWidth="1"/>
    <col min="10756" max="10756" width="15.625" style="1" customWidth="1"/>
    <col min="10757" max="10758" width="10.625" style="1" customWidth="1"/>
    <col min="10759" max="10760" width="15.625" style="1" customWidth="1"/>
    <col min="10761" max="10761" width="22" style="1" customWidth="1"/>
    <col min="10762" max="11005" width="9" style="1"/>
    <col min="11006" max="11006" width="3" style="1" customWidth="1"/>
    <col min="11007" max="11007" width="9.625" style="1" customWidth="1"/>
    <col min="11008" max="11009" width="10.625" style="1" customWidth="1"/>
    <col min="11010" max="11010" width="8.5" style="1" bestFit="1" customWidth="1"/>
    <col min="11011" max="11011" width="12.625" style="1" customWidth="1"/>
    <col min="11012" max="11012" width="15.625" style="1" customWidth="1"/>
    <col min="11013" max="11014" width="10.625" style="1" customWidth="1"/>
    <col min="11015" max="11016" width="15.625" style="1" customWidth="1"/>
    <col min="11017" max="11017" width="22" style="1" customWidth="1"/>
    <col min="11018" max="11261" width="9" style="1"/>
    <col min="11262" max="11262" width="3" style="1" customWidth="1"/>
    <col min="11263" max="11263" width="9.625" style="1" customWidth="1"/>
    <col min="11264" max="11265" width="10.625" style="1" customWidth="1"/>
    <col min="11266" max="11266" width="8.5" style="1" bestFit="1" customWidth="1"/>
    <col min="11267" max="11267" width="12.625" style="1" customWidth="1"/>
    <col min="11268" max="11268" width="15.625" style="1" customWidth="1"/>
    <col min="11269" max="11270" width="10.625" style="1" customWidth="1"/>
    <col min="11271" max="11272" width="15.625" style="1" customWidth="1"/>
    <col min="11273" max="11273" width="22" style="1" customWidth="1"/>
    <col min="11274" max="11517" width="9" style="1"/>
    <col min="11518" max="11518" width="3" style="1" customWidth="1"/>
    <col min="11519" max="11519" width="9.625" style="1" customWidth="1"/>
    <col min="11520" max="11521" width="10.625" style="1" customWidth="1"/>
    <col min="11522" max="11522" width="8.5" style="1" bestFit="1" customWidth="1"/>
    <col min="11523" max="11523" width="12.625" style="1" customWidth="1"/>
    <col min="11524" max="11524" width="15.625" style="1" customWidth="1"/>
    <col min="11525" max="11526" width="10.625" style="1" customWidth="1"/>
    <col min="11527" max="11528" width="15.625" style="1" customWidth="1"/>
    <col min="11529" max="11529" width="22" style="1" customWidth="1"/>
    <col min="11530" max="11773" width="9" style="1"/>
    <col min="11774" max="11774" width="3" style="1" customWidth="1"/>
    <col min="11775" max="11775" width="9.625" style="1" customWidth="1"/>
    <col min="11776" max="11777" width="10.625" style="1" customWidth="1"/>
    <col min="11778" max="11778" width="8.5" style="1" bestFit="1" customWidth="1"/>
    <col min="11779" max="11779" width="12.625" style="1" customWidth="1"/>
    <col min="11780" max="11780" width="15.625" style="1" customWidth="1"/>
    <col min="11781" max="11782" width="10.625" style="1" customWidth="1"/>
    <col min="11783" max="11784" width="15.625" style="1" customWidth="1"/>
    <col min="11785" max="11785" width="22" style="1" customWidth="1"/>
    <col min="11786" max="12029" width="9" style="1"/>
    <col min="12030" max="12030" width="3" style="1" customWidth="1"/>
    <col min="12031" max="12031" width="9.625" style="1" customWidth="1"/>
    <col min="12032" max="12033" width="10.625" style="1" customWidth="1"/>
    <col min="12034" max="12034" width="8.5" style="1" bestFit="1" customWidth="1"/>
    <col min="12035" max="12035" width="12.625" style="1" customWidth="1"/>
    <col min="12036" max="12036" width="15.625" style="1" customWidth="1"/>
    <col min="12037" max="12038" width="10.625" style="1" customWidth="1"/>
    <col min="12039" max="12040" width="15.625" style="1" customWidth="1"/>
    <col min="12041" max="12041" width="22" style="1" customWidth="1"/>
    <col min="12042" max="12285" width="9" style="1"/>
    <col min="12286" max="12286" width="3" style="1" customWidth="1"/>
    <col min="12287" max="12287" width="9.625" style="1" customWidth="1"/>
    <col min="12288" max="12289" width="10.625" style="1" customWidth="1"/>
    <col min="12290" max="12290" width="8.5" style="1" bestFit="1" customWidth="1"/>
    <col min="12291" max="12291" width="12.625" style="1" customWidth="1"/>
    <col min="12292" max="12292" width="15.625" style="1" customWidth="1"/>
    <col min="12293" max="12294" width="10.625" style="1" customWidth="1"/>
    <col min="12295" max="12296" width="15.625" style="1" customWidth="1"/>
    <col min="12297" max="12297" width="22" style="1" customWidth="1"/>
    <col min="12298" max="12541" width="9" style="1"/>
    <col min="12542" max="12542" width="3" style="1" customWidth="1"/>
    <col min="12543" max="12543" width="9.625" style="1" customWidth="1"/>
    <col min="12544" max="12545" width="10.625" style="1" customWidth="1"/>
    <col min="12546" max="12546" width="8.5" style="1" bestFit="1" customWidth="1"/>
    <col min="12547" max="12547" width="12.625" style="1" customWidth="1"/>
    <col min="12548" max="12548" width="15.625" style="1" customWidth="1"/>
    <col min="12549" max="12550" width="10.625" style="1" customWidth="1"/>
    <col min="12551" max="12552" width="15.625" style="1" customWidth="1"/>
    <col min="12553" max="12553" width="22" style="1" customWidth="1"/>
    <col min="12554" max="12797" width="9" style="1"/>
    <col min="12798" max="12798" width="3" style="1" customWidth="1"/>
    <col min="12799" max="12799" width="9.625" style="1" customWidth="1"/>
    <col min="12800" max="12801" width="10.625" style="1" customWidth="1"/>
    <col min="12802" max="12802" width="8.5" style="1" bestFit="1" customWidth="1"/>
    <col min="12803" max="12803" width="12.625" style="1" customWidth="1"/>
    <col min="12804" max="12804" width="15.625" style="1" customWidth="1"/>
    <col min="12805" max="12806" width="10.625" style="1" customWidth="1"/>
    <col min="12807" max="12808" width="15.625" style="1" customWidth="1"/>
    <col min="12809" max="12809" width="22" style="1" customWidth="1"/>
    <col min="12810" max="13053" width="9" style="1"/>
    <col min="13054" max="13054" width="3" style="1" customWidth="1"/>
    <col min="13055" max="13055" width="9.625" style="1" customWidth="1"/>
    <col min="13056" max="13057" width="10.625" style="1" customWidth="1"/>
    <col min="13058" max="13058" width="8.5" style="1" bestFit="1" customWidth="1"/>
    <col min="13059" max="13059" width="12.625" style="1" customWidth="1"/>
    <col min="13060" max="13060" width="15.625" style="1" customWidth="1"/>
    <col min="13061" max="13062" width="10.625" style="1" customWidth="1"/>
    <col min="13063" max="13064" width="15.625" style="1" customWidth="1"/>
    <col min="13065" max="13065" width="22" style="1" customWidth="1"/>
    <col min="13066" max="13309" width="9" style="1"/>
    <col min="13310" max="13310" width="3" style="1" customWidth="1"/>
    <col min="13311" max="13311" width="9.625" style="1" customWidth="1"/>
    <col min="13312" max="13313" width="10.625" style="1" customWidth="1"/>
    <col min="13314" max="13314" width="8.5" style="1" bestFit="1" customWidth="1"/>
    <col min="13315" max="13315" width="12.625" style="1" customWidth="1"/>
    <col min="13316" max="13316" width="15.625" style="1" customWidth="1"/>
    <col min="13317" max="13318" width="10.625" style="1" customWidth="1"/>
    <col min="13319" max="13320" width="15.625" style="1" customWidth="1"/>
    <col min="13321" max="13321" width="22" style="1" customWidth="1"/>
    <col min="13322" max="13565" width="9" style="1"/>
    <col min="13566" max="13566" width="3" style="1" customWidth="1"/>
    <col min="13567" max="13567" width="9.625" style="1" customWidth="1"/>
    <col min="13568" max="13569" width="10.625" style="1" customWidth="1"/>
    <col min="13570" max="13570" width="8.5" style="1" bestFit="1" customWidth="1"/>
    <col min="13571" max="13571" width="12.625" style="1" customWidth="1"/>
    <col min="13572" max="13572" width="15.625" style="1" customWidth="1"/>
    <col min="13573" max="13574" width="10.625" style="1" customWidth="1"/>
    <col min="13575" max="13576" width="15.625" style="1" customWidth="1"/>
    <col min="13577" max="13577" width="22" style="1" customWidth="1"/>
    <col min="13578" max="13821" width="9" style="1"/>
    <col min="13822" max="13822" width="3" style="1" customWidth="1"/>
    <col min="13823" max="13823" width="9.625" style="1" customWidth="1"/>
    <col min="13824" max="13825" width="10.625" style="1" customWidth="1"/>
    <col min="13826" max="13826" width="8.5" style="1" bestFit="1" customWidth="1"/>
    <col min="13827" max="13827" width="12.625" style="1" customWidth="1"/>
    <col min="13828" max="13828" width="15.625" style="1" customWidth="1"/>
    <col min="13829" max="13830" width="10.625" style="1" customWidth="1"/>
    <col min="13831" max="13832" width="15.625" style="1" customWidth="1"/>
    <col min="13833" max="13833" width="22" style="1" customWidth="1"/>
    <col min="13834" max="14077" width="9" style="1"/>
    <col min="14078" max="14078" width="3" style="1" customWidth="1"/>
    <col min="14079" max="14079" width="9.625" style="1" customWidth="1"/>
    <col min="14080" max="14081" width="10.625" style="1" customWidth="1"/>
    <col min="14082" max="14082" width="8.5" style="1" bestFit="1" customWidth="1"/>
    <col min="14083" max="14083" width="12.625" style="1" customWidth="1"/>
    <col min="14084" max="14084" width="15.625" style="1" customWidth="1"/>
    <col min="14085" max="14086" width="10.625" style="1" customWidth="1"/>
    <col min="14087" max="14088" width="15.625" style="1" customWidth="1"/>
    <col min="14089" max="14089" width="22" style="1" customWidth="1"/>
    <col min="14090" max="14333" width="9" style="1"/>
    <col min="14334" max="14334" width="3" style="1" customWidth="1"/>
    <col min="14335" max="14335" width="9.625" style="1" customWidth="1"/>
    <col min="14336" max="14337" width="10.625" style="1" customWidth="1"/>
    <col min="14338" max="14338" width="8.5" style="1" bestFit="1" customWidth="1"/>
    <col min="14339" max="14339" width="12.625" style="1" customWidth="1"/>
    <col min="14340" max="14340" width="15.625" style="1" customWidth="1"/>
    <col min="14341" max="14342" width="10.625" style="1" customWidth="1"/>
    <col min="14343" max="14344" width="15.625" style="1" customWidth="1"/>
    <col min="14345" max="14345" width="22" style="1" customWidth="1"/>
    <col min="14346" max="14589" width="9" style="1"/>
    <col min="14590" max="14590" width="3" style="1" customWidth="1"/>
    <col min="14591" max="14591" width="9.625" style="1" customWidth="1"/>
    <col min="14592" max="14593" width="10.625" style="1" customWidth="1"/>
    <col min="14594" max="14594" width="8.5" style="1" bestFit="1" customWidth="1"/>
    <col min="14595" max="14595" width="12.625" style="1" customWidth="1"/>
    <col min="14596" max="14596" width="15.625" style="1" customWidth="1"/>
    <col min="14597" max="14598" width="10.625" style="1" customWidth="1"/>
    <col min="14599" max="14600" width="15.625" style="1" customWidth="1"/>
    <col min="14601" max="14601" width="22" style="1" customWidth="1"/>
    <col min="14602" max="14845" width="9" style="1"/>
    <col min="14846" max="14846" width="3" style="1" customWidth="1"/>
    <col min="14847" max="14847" width="9.625" style="1" customWidth="1"/>
    <col min="14848" max="14849" width="10.625" style="1" customWidth="1"/>
    <col min="14850" max="14850" width="8.5" style="1" bestFit="1" customWidth="1"/>
    <col min="14851" max="14851" width="12.625" style="1" customWidth="1"/>
    <col min="14852" max="14852" width="15.625" style="1" customWidth="1"/>
    <col min="14853" max="14854" width="10.625" style="1" customWidth="1"/>
    <col min="14855" max="14856" width="15.625" style="1" customWidth="1"/>
    <col min="14857" max="14857" width="22" style="1" customWidth="1"/>
    <col min="14858" max="15101" width="9" style="1"/>
    <col min="15102" max="15102" width="3" style="1" customWidth="1"/>
    <col min="15103" max="15103" width="9.625" style="1" customWidth="1"/>
    <col min="15104" max="15105" width="10.625" style="1" customWidth="1"/>
    <col min="15106" max="15106" width="8.5" style="1" bestFit="1" customWidth="1"/>
    <col min="15107" max="15107" width="12.625" style="1" customWidth="1"/>
    <col min="15108" max="15108" width="15.625" style="1" customWidth="1"/>
    <col min="15109" max="15110" width="10.625" style="1" customWidth="1"/>
    <col min="15111" max="15112" width="15.625" style="1" customWidth="1"/>
    <col min="15113" max="15113" width="22" style="1" customWidth="1"/>
    <col min="15114" max="15357" width="9" style="1"/>
    <col min="15358" max="15358" width="3" style="1" customWidth="1"/>
    <col min="15359" max="15359" width="9.625" style="1" customWidth="1"/>
    <col min="15360" max="15361" width="10.625" style="1" customWidth="1"/>
    <col min="15362" max="15362" width="8.5" style="1" bestFit="1" customWidth="1"/>
    <col min="15363" max="15363" width="12.625" style="1" customWidth="1"/>
    <col min="15364" max="15364" width="15.625" style="1" customWidth="1"/>
    <col min="15365" max="15366" width="10.625" style="1" customWidth="1"/>
    <col min="15367" max="15368" width="15.625" style="1" customWidth="1"/>
    <col min="15369" max="15369" width="22" style="1" customWidth="1"/>
    <col min="15370" max="15613" width="9" style="1"/>
    <col min="15614" max="15614" width="3" style="1" customWidth="1"/>
    <col min="15615" max="15615" width="9.625" style="1" customWidth="1"/>
    <col min="15616" max="15617" width="10.625" style="1" customWidth="1"/>
    <col min="15618" max="15618" width="8.5" style="1" bestFit="1" customWidth="1"/>
    <col min="15619" max="15619" width="12.625" style="1" customWidth="1"/>
    <col min="15620" max="15620" width="15.625" style="1" customWidth="1"/>
    <col min="15621" max="15622" width="10.625" style="1" customWidth="1"/>
    <col min="15623" max="15624" width="15.625" style="1" customWidth="1"/>
    <col min="15625" max="15625" width="22" style="1" customWidth="1"/>
    <col min="15626" max="15869" width="9" style="1"/>
    <col min="15870" max="15870" width="3" style="1" customWidth="1"/>
    <col min="15871" max="15871" width="9.625" style="1" customWidth="1"/>
    <col min="15872" max="15873" width="10.625" style="1" customWidth="1"/>
    <col min="15874" max="15874" width="8.5" style="1" bestFit="1" customWidth="1"/>
    <col min="15875" max="15875" width="12.625" style="1" customWidth="1"/>
    <col min="15876" max="15876" width="15.625" style="1" customWidth="1"/>
    <col min="15877" max="15878" width="10.625" style="1" customWidth="1"/>
    <col min="15879" max="15880" width="15.625" style="1" customWidth="1"/>
    <col min="15881" max="15881" width="22" style="1" customWidth="1"/>
    <col min="15882" max="16125" width="9" style="1"/>
    <col min="16126" max="16126" width="3" style="1" customWidth="1"/>
    <col min="16127" max="16127" width="9.625" style="1" customWidth="1"/>
    <col min="16128" max="16129" width="10.625" style="1" customWidth="1"/>
    <col min="16130" max="16130" width="8.5" style="1" bestFit="1" customWidth="1"/>
    <col min="16131" max="16131" width="12.625" style="1" customWidth="1"/>
    <col min="16132" max="16132" width="15.625" style="1" customWidth="1"/>
    <col min="16133" max="16134" width="10.625" style="1" customWidth="1"/>
    <col min="16135" max="16136" width="15.625" style="1" customWidth="1"/>
    <col min="16137" max="16137" width="22" style="1" customWidth="1"/>
    <col min="16138" max="16359" width="9" style="1"/>
    <col min="16360" max="16384" width="9" style="1" customWidth="1"/>
  </cols>
  <sheetData>
    <row r="1" spans="1:11" ht="16.899999999999999" customHeight="1" x14ac:dyDescent="0.4">
      <c r="A1" s="149" t="s">
        <v>110</v>
      </c>
      <c r="B1" s="149"/>
      <c r="C1" s="149"/>
      <c r="D1" s="149"/>
      <c r="E1" s="149"/>
      <c r="F1" s="149"/>
      <c r="G1" s="149"/>
      <c r="H1" s="149"/>
      <c r="I1" s="149"/>
      <c r="J1" s="149"/>
      <c r="K1" s="149"/>
    </row>
    <row r="2" spans="1:11" ht="16.899999999999999" customHeight="1" x14ac:dyDescent="0.4">
      <c r="A2" s="103" t="s">
        <v>109</v>
      </c>
      <c r="B2" s="103"/>
      <c r="C2" s="103"/>
      <c r="D2" s="103"/>
      <c r="E2" s="103"/>
      <c r="F2" s="103"/>
      <c r="G2" s="103"/>
      <c r="H2" s="103"/>
      <c r="I2" s="103"/>
      <c r="J2" s="103"/>
      <c r="K2" s="103"/>
    </row>
    <row r="3" spans="1:11" ht="16.899999999999999" customHeight="1" x14ac:dyDescent="0.4">
      <c r="A3" s="103"/>
      <c r="B3" s="103"/>
      <c r="C3" s="103"/>
      <c r="D3" s="103"/>
      <c r="E3" s="103"/>
      <c r="F3" s="103"/>
      <c r="G3" s="103"/>
      <c r="H3" s="103"/>
      <c r="I3" s="103"/>
      <c r="J3" s="103"/>
      <c r="K3" s="103"/>
    </row>
    <row r="4" spans="1:11" ht="16.899999999999999" customHeight="1" x14ac:dyDescent="0.4">
      <c r="B4" s="1" t="s">
        <v>0</v>
      </c>
      <c r="I4" s="2"/>
      <c r="J4" s="117" t="s">
        <v>45</v>
      </c>
      <c r="K4" s="117"/>
    </row>
    <row r="5" spans="1:11" ht="16.899999999999999" customHeight="1" x14ac:dyDescent="0.4">
      <c r="B5" s="1" t="s">
        <v>1</v>
      </c>
      <c r="H5" s="3"/>
      <c r="J5" s="117"/>
      <c r="K5" s="117"/>
    </row>
    <row r="6" spans="1:11" ht="16.899999999999999" customHeight="1" thickBot="1" x14ac:dyDescent="0.45"/>
    <row r="7" spans="1:11" ht="16.899999999999999" customHeight="1" x14ac:dyDescent="0.4">
      <c r="A7" s="118"/>
      <c r="B7" s="98" t="s">
        <v>2</v>
      </c>
      <c r="C7" s="121"/>
      <c r="D7" s="121"/>
      <c r="E7" s="121"/>
      <c r="F7" s="121"/>
      <c r="G7" s="96" t="s">
        <v>3</v>
      </c>
      <c r="H7" s="97"/>
      <c r="I7" s="98"/>
      <c r="J7" s="99" t="s">
        <v>4</v>
      </c>
      <c r="K7" s="101" t="s">
        <v>5</v>
      </c>
    </row>
    <row r="8" spans="1:11" s="4" customFormat="1" ht="30" customHeight="1" x14ac:dyDescent="0.4">
      <c r="A8" s="119"/>
      <c r="B8" s="22" t="s">
        <v>42</v>
      </c>
      <c r="C8" s="23" t="s">
        <v>43</v>
      </c>
      <c r="D8" s="23" t="s">
        <v>6</v>
      </c>
      <c r="E8" s="23" t="s">
        <v>7</v>
      </c>
      <c r="F8" s="23" t="s">
        <v>8</v>
      </c>
      <c r="G8" s="23" t="s">
        <v>9</v>
      </c>
      <c r="H8" s="23" t="s">
        <v>10</v>
      </c>
      <c r="I8" s="23" t="s">
        <v>8</v>
      </c>
      <c r="J8" s="100"/>
      <c r="K8" s="102"/>
    </row>
    <row r="9" spans="1:11" s="4" customFormat="1" ht="16.899999999999999" customHeight="1" thickBot="1" x14ac:dyDescent="0.45">
      <c r="A9" s="120"/>
      <c r="B9" s="5" t="s">
        <v>11</v>
      </c>
      <c r="C9" s="6" t="s">
        <v>12</v>
      </c>
      <c r="D9" s="6" t="s">
        <v>13</v>
      </c>
      <c r="E9" s="6" t="s">
        <v>14</v>
      </c>
      <c r="F9" s="6" t="s">
        <v>15</v>
      </c>
      <c r="G9" s="6" t="s">
        <v>16</v>
      </c>
      <c r="H9" s="6" t="s">
        <v>17</v>
      </c>
      <c r="I9" s="6" t="s">
        <v>18</v>
      </c>
      <c r="J9" s="38" t="s">
        <v>19</v>
      </c>
      <c r="K9" s="37" t="s">
        <v>20</v>
      </c>
    </row>
    <row r="10" spans="1:11" ht="16.899999999999999" customHeight="1" x14ac:dyDescent="0.4">
      <c r="A10" s="7" t="s">
        <v>21</v>
      </c>
      <c r="B10" s="42"/>
      <c r="C10" s="24"/>
      <c r="D10" s="24"/>
      <c r="E10" s="24"/>
      <c r="F10" s="25"/>
      <c r="G10" s="9">
        <f>SUM('01東部事務所:11加圧ポンプ'!G10)</f>
        <v>112495</v>
      </c>
      <c r="H10" s="31"/>
      <c r="I10" s="32"/>
      <c r="J10" s="39"/>
      <c r="K10" s="30">
        <f>SUM('01東部事務所'!K10,'02鳥取工水取水場'!K10,'03東部事務所太陽光発電所'!K10,'04鳥取放牧場太陽光発電所'!K10,'05鳥取空港太陽光発電所'!K10,'06天神浄化センター太陽光発電所'!K10,'07横瀬川発電所 '!K10,'08私都川発電所  '!K10,'09加地発電所'!K10,'10袋川発電所 '!K10,'11加圧ポンプ'!K10)</f>
        <v>0</v>
      </c>
    </row>
    <row r="11" spans="1:11" ht="16.899999999999999" customHeight="1" x14ac:dyDescent="0.4">
      <c r="A11" s="8" t="s">
        <v>22</v>
      </c>
      <c r="B11" s="43"/>
      <c r="C11" s="26"/>
      <c r="D11" s="26"/>
      <c r="E11" s="26"/>
      <c r="F11" s="27"/>
      <c r="G11" s="9">
        <f>SUM('01東部事務所:11加圧ポンプ'!G11)</f>
        <v>109608</v>
      </c>
      <c r="H11" s="33"/>
      <c r="I11" s="34"/>
      <c r="J11" s="40"/>
      <c r="K11" s="30">
        <f>SUM('01東部事務所'!K11,'02鳥取工水取水場'!K11,'03東部事務所太陽光発電所'!K11,'04鳥取放牧場太陽光発電所'!K11,'05鳥取空港太陽光発電所'!K11,'06天神浄化センター太陽光発電所'!K11,'07横瀬川発電所 '!K11,'08私都川発電所  '!K11,'09加地発電所'!K11,'10袋川発電所 '!K11,'11加圧ポンプ'!K11)</f>
        <v>0</v>
      </c>
    </row>
    <row r="12" spans="1:11" ht="16.899999999999999" customHeight="1" x14ac:dyDescent="0.4">
      <c r="A12" s="7" t="s">
        <v>23</v>
      </c>
      <c r="B12" s="43"/>
      <c r="C12" s="26"/>
      <c r="D12" s="26"/>
      <c r="E12" s="26"/>
      <c r="F12" s="27"/>
      <c r="G12" s="9">
        <f>SUM('01東部事務所:11加圧ポンプ'!G12)</f>
        <v>113464</v>
      </c>
      <c r="H12" s="33"/>
      <c r="I12" s="34"/>
      <c r="J12" s="40"/>
      <c r="K12" s="30">
        <f>SUM('01東部事務所'!K12,'02鳥取工水取水場'!K12,'03東部事務所太陽光発電所'!K12,'04鳥取放牧場太陽光発電所'!K12,'05鳥取空港太陽光発電所'!K12,'06天神浄化センター太陽光発電所'!K12,'07横瀬川発電所 '!K12,'08私都川発電所  '!K12,'09加地発電所'!K12,'10袋川発電所 '!K12,'11加圧ポンプ'!K12)</f>
        <v>0</v>
      </c>
    </row>
    <row r="13" spans="1:11" ht="16.899999999999999" customHeight="1" x14ac:dyDescent="0.4">
      <c r="A13" s="8" t="s">
        <v>24</v>
      </c>
      <c r="B13" s="43"/>
      <c r="C13" s="26"/>
      <c r="D13" s="26"/>
      <c r="E13" s="26"/>
      <c r="F13" s="27"/>
      <c r="G13" s="9">
        <f>SUM('01東部事務所:11加圧ポンプ'!G13)</f>
        <v>143761</v>
      </c>
      <c r="H13" s="33"/>
      <c r="I13" s="34"/>
      <c r="J13" s="40"/>
      <c r="K13" s="30">
        <f>SUM('01東部事務所'!K13,'02鳥取工水取水場'!K13,'03東部事務所太陽光発電所'!K13,'04鳥取放牧場太陽光発電所'!K13,'05鳥取空港太陽光発電所'!K13,'06天神浄化センター太陽光発電所'!K13,'07横瀬川発電所 '!K13,'08私都川発電所  '!K13,'09加地発電所'!K13,'10袋川発電所 '!K13,'11加圧ポンプ'!K13)</f>
        <v>0</v>
      </c>
    </row>
    <row r="14" spans="1:11" ht="16.899999999999999" customHeight="1" x14ac:dyDescent="0.4">
      <c r="A14" s="7" t="s">
        <v>25</v>
      </c>
      <c r="B14" s="43"/>
      <c r="C14" s="26"/>
      <c r="D14" s="26"/>
      <c r="E14" s="26"/>
      <c r="F14" s="27"/>
      <c r="G14" s="9">
        <f>SUM('01東部事務所:11加圧ポンプ'!G14)</f>
        <v>139080</v>
      </c>
      <c r="H14" s="33"/>
      <c r="I14" s="34"/>
      <c r="J14" s="40"/>
      <c r="K14" s="30">
        <f>SUM('01東部事務所'!K14,'02鳥取工水取水場'!K14,'03東部事務所太陽光発電所'!K14,'04鳥取放牧場太陽光発電所'!K14,'05鳥取空港太陽光発電所'!K14,'06天神浄化センター太陽光発電所'!K14,'07横瀬川発電所 '!K14,'08私都川発電所  '!K14,'09加地発電所'!K14,'10袋川発電所 '!K14,'11加圧ポンプ'!K14)</f>
        <v>0</v>
      </c>
    </row>
    <row r="15" spans="1:11" ht="16.899999999999999" customHeight="1" x14ac:dyDescent="0.4">
      <c r="A15" s="8" t="s">
        <v>26</v>
      </c>
      <c r="B15" s="43"/>
      <c r="C15" s="26"/>
      <c r="D15" s="26"/>
      <c r="E15" s="26"/>
      <c r="F15" s="27"/>
      <c r="G15" s="9">
        <f>SUM('01東部事務所:11加圧ポンプ'!G15)</f>
        <v>126785</v>
      </c>
      <c r="H15" s="33"/>
      <c r="I15" s="34"/>
      <c r="J15" s="40"/>
      <c r="K15" s="30">
        <f>SUM('01東部事務所'!K15,'02鳥取工水取水場'!K15,'03東部事務所太陽光発電所'!K15,'04鳥取放牧場太陽光発電所'!K15,'05鳥取空港太陽光発電所'!K15,'06天神浄化センター太陽光発電所'!K15,'07横瀬川発電所 '!K15,'08私都川発電所  '!K15,'09加地発電所'!K15,'10袋川発電所 '!K15,'11加圧ポンプ'!K15)</f>
        <v>0</v>
      </c>
    </row>
    <row r="16" spans="1:11" ht="16.899999999999999" customHeight="1" x14ac:dyDescent="0.4">
      <c r="A16" s="7" t="s">
        <v>27</v>
      </c>
      <c r="B16" s="43"/>
      <c r="C16" s="26"/>
      <c r="D16" s="26"/>
      <c r="E16" s="26"/>
      <c r="F16" s="27"/>
      <c r="G16" s="9">
        <f>SUM('01東部事務所:11加圧ポンプ'!G16)</f>
        <v>118428</v>
      </c>
      <c r="H16" s="33"/>
      <c r="I16" s="34"/>
      <c r="J16" s="40"/>
      <c r="K16" s="30">
        <f>SUM('01東部事務所'!K16,'02鳥取工水取水場'!K16,'03東部事務所太陽光発電所'!K16,'04鳥取放牧場太陽光発電所'!K16,'05鳥取空港太陽光発電所'!K16,'06天神浄化センター太陽光発電所'!K16,'07横瀬川発電所 '!K16,'08私都川発電所  '!K16,'09加地発電所'!K16,'10袋川発電所 '!K16,'11加圧ポンプ'!K16)</f>
        <v>0</v>
      </c>
    </row>
    <row r="17" spans="1:11" ht="16.899999999999999" customHeight="1" x14ac:dyDescent="0.4">
      <c r="A17" s="8" t="s">
        <v>28</v>
      </c>
      <c r="B17" s="43"/>
      <c r="C17" s="26"/>
      <c r="D17" s="26"/>
      <c r="E17" s="26"/>
      <c r="F17" s="27"/>
      <c r="G17" s="9">
        <f>SUM('01東部事務所:11加圧ポンプ'!G17)</f>
        <v>107422</v>
      </c>
      <c r="H17" s="33"/>
      <c r="I17" s="34"/>
      <c r="J17" s="40"/>
      <c r="K17" s="30">
        <f>SUM('01東部事務所'!K17,'02鳥取工水取水場'!K17,'03東部事務所太陽光発電所'!K17,'04鳥取放牧場太陽光発電所'!K17,'05鳥取空港太陽光発電所'!K17,'06天神浄化センター太陽光発電所'!K17,'07横瀬川発電所 '!K17,'08私都川発電所  '!K17,'09加地発電所'!K17,'10袋川発電所 '!K17,'11加圧ポンプ'!K17)</f>
        <v>0</v>
      </c>
    </row>
    <row r="18" spans="1:11" ht="16.899999999999999" customHeight="1" x14ac:dyDescent="0.4">
      <c r="A18" s="7" t="s">
        <v>29</v>
      </c>
      <c r="B18" s="43"/>
      <c r="C18" s="26"/>
      <c r="D18" s="26"/>
      <c r="E18" s="26"/>
      <c r="F18" s="27"/>
      <c r="G18" s="9">
        <f>SUM('01東部事務所:11加圧ポンプ'!G18)</f>
        <v>119413</v>
      </c>
      <c r="H18" s="33"/>
      <c r="I18" s="34"/>
      <c r="J18" s="40"/>
      <c r="K18" s="30">
        <f>SUM('01東部事務所'!K18,'02鳥取工水取水場'!K18,'03東部事務所太陽光発電所'!K18,'04鳥取放牧場太陽光発電所'!K18,'05鳥取空港太陽光発電所'!K18,'06天神浄化センター太陽光発電所'!K18,'07横瀬川発電所 '!K18,'08私都川発電所  '!K18,'09加地発電所'!K18,'10袋川発電所 '!K18,'11加圧ポンプ'!K18)</f>
        <v>0</v>
      </c>
    </row>
    <row r="19" spans="1:11" ht="16.899999999999999" customHeight="1" x14ac:dyDescent="0.4">
      <c r="A19" s="8" t="s">
        <v>30</v>
      </c>
      <c r="B19" s="43"/>
      <c r="C19" s="26"/>
      <c r="D19" s="26"/>
      <c r="E19" s="26"/>
      <c r="F19" s="27"/>
      <c r="G19" s="9">
        <f>SUM('01東部事務所:11加圧ポンプ'!G19)</f>
        <v>120634</v>
      </c>
      <c r="H19" s="33"/>
      <c r="I19" s="34"/>
      <c r="J19" s="40"/>
      <c r="K19" s="30">
        <f>SUM('01東部事務所'!K19,'02鳥取工水取水場'!K19,'03東部事務所太陽光発電所'!K19,'04鳥取放牧場太陽光発電所'!K19,'05鳥取空港太陽光発電所'!K19,'06天神浄化センター太陽光発電所'!K19,'07横瀬川発電所 '!K19,'08私都川発電所  '!K19,'09加地発電所'!K19,'10袋川発電所 '!K19,'11加圧ポンプ'!K19)</f>
        <v>0</v>
      </c>
    </row>
    <row r="20" spans="1:11" ht="16.899999999999999" customHeight="1" x14ac:dyDescent="0.4">
      <c r="A20" s="8" t="s">
        <v>31</v>
      </c>
      <c r="B20" s="43"/>
      <c r="C20" s="26"/>
      <c r="D20" s="26"/>
      <c r="E20" s="26"/>
      <c r="F20" s="27"/>
      <c r="G20" s="9">
        <f>SUM('01東部事務所:11加圧ポンプ'!G20)</f>
        <v>106767</v>
      </c>
      <c r="H20" s="33"/>
      <c r="I20" s="34"/>
      <c r="J20" s="40"/>
      <c r="K20" s="30">
        <f>SUM('01東部事務所'!K20,'02鳥取工水取水場'!K20,'03東部事務所太陽光発電所'!K20,'04鳥取放牧場太陽光発電所'!K20,'05鳥取空港太陽光発電所'!K20,'06天神浄化センター太陽光発電所'!K20,'07横瀬川発電所 '!K20,'08私都川発電所  '!K20,'09加地発電所'!K20,'10袋川発電所 '!K20,'11加圧ポンプ'!K20)</f>
        <v>0</v>
      </c>
    </row>
    <row r="21" spans="1:11" ht="16.899999999999999" customHeight="1" thickBot="1" x14ac:dyDescent="0.45">
      <c r="A21" s="10" t="s">
        <v>32</v>
      </c>
      <c r="B21" s="44"/>
      <c r="C21" s="28"/>
      <c r="D21" s="28"/>
      <c r="E21" s="28"/>
      <c r="F21" s="29"/>
      <c r="G21" s="9">
        <f>SUM('01東部事務所:11加圧ポンプ'!G21)</f>
        <v>116803</v>
      </c>
      <c r="H21" s="35"/>
      <c r="I21" s="36"/>
      <c r="J21" s="41"/>
      <c r="K21" s="30">
        <f>SUM('01東部事務所'!K21,'02鳥取工水取水場'!K21,'03東部事務所太陽光発電所'!K21,'04鳥取放牧場太陽光発電所'!K21,'05鳥取空港太陽光発電所'!K21,'06天神浄化センター太陽光発電所'!K21,'07横瀬川発電所 '!K21,'08私都川発電所  '!K21,'09加地発電所'!K21,'10袋川発電所 '!K21,'11加圧ポンプ'!K21)</f>
        <v>0</v>
      </c>
    </row>
    <row r="22" spans="1:11" ht="16.899999999999999" customHeight="1" x14ac:dyDescent="0.4">
      <c r="A22" s="107" t="s">
        <v>33</v>
      </c>
      <c r="B22" s="109"/>
      <c r="C22" s="111"/>
      <c r="D22" s="111"/>
      <c r="E22" s="111"/>
      <c r="F22" s="111"/>
      <c r="G22" s="113">
        <f>SUM(G10:G21)</f>
        <v>1434660</v>
      </c>
      <c r="H22" s="115"/>
      <c r="I22" s="115"/>
      <c r="J22" s="11"/>
      <c r="K22" s="12" t="s">
        <v>34</v>
      </c>
    </row>
    <row r="23" spans="1:11" ht="16.899999999999999" customHeight="1" thickBot="1" x14ac:dyDescent="0.45">
      <c r="A23" s="108"/>
      <c r="B23" s="110"/>
      <c r="C23" s="112"/>
      <c r="D23" s="112"/>
      <c r="E23" s="112"/>
      <c r="F23" s="112"/>
      <c r="G23" s="114"/>
      <c r="H23" s="116"/>
      <c r="I23" s="116"/>
      <c r="J23" s="13"/>
      <c r="K23" s="14">
        <f>SUM(K10:K21)</f>
        <v>0</v>
      </c>
    </row>
    <row r="24" spans="1:11" ht="16.899999999999999" customHeight="1" thickBot="1" x14ac:dyDescent="0.45"/>
    <row r="25" spans="1:11" ht="16.899999999999999" customHeight="1" x14ac:dyDescent="0.4">
      <c r="A25" s="48" t="s">
        <v>46</v>
      </c>
      <c r="B25" s="48"/>
      <c r="C25" s="48"/>
      <c r="D25" s="48"/>
      <c r="E25" s="48"/>
      <c r="F25" s="48"/>
      <c r="G25" s="48"/>
      <c r="H25" s="48"/>
      <c r="I25" s="48"/>
      <c r="J25" s="49"/>
      <c r="K25" s="50" t="s">
        <v>104</v>
      </c>
    </row>
    <row r="26" spans="1:11" ht="16.899999999999999" customHeight="1" thickBot="1" x14ac:dyDescent="0.45">
      <c r="A26" s="51" t="s">
        <v>102</v>
      </c>
      <c r="B26" s="48"/>
      <c r="C26" s="48"/>
      <c r="D26" s="48"/>
      <c r="E26" s="48"/>
      <c r="F26" s="48"/>
      <c r="G26" s="48"/>
      <c r="H26" s="48"/>
      <c r="I26" s="48"/>
      <c r="J26" s="49"/>
      <c r="K26" s="52" t="s">
        <v>103</v>
      </c>
    </row>
    <row r="27" spans="1:11" ht="16.899999999999999" customHeight="1" x14ac:dyDescent="0.4">
      <c r="A27" s="51" t="s">
        <v>107</v>
      </c>
      <c r="B27" s="48"/>
      <c r="C27" s="48"/>
      <c r="D27" s="48"/>
      <c r="E27" s="48"/>
      <c r="F27" s="48"/>
      <c r="G27" s="48"/>
      <c r="H27" s="48"/>
      <c r="I27" s="48"/>
      <c r="J27" s="49"/>
      <c r="K27" s="104">
        <f>K23*3</f>
        <v>0</v>
      </c>
    </row>
    <row r="28" spans="1:11" ht="16.899999999999999" customHeight="1" x14ac:dyDescent="0.4">
      <c r="A28" s="51" t="s">
        <v>106</v>
      </c>
      <c r="B28" s="51"/>
      <c r="C28" s="51"/>
      <c r="D28" s="51"/>
      <c r="E28" s="51"/>
      <c r="F28" s="51"/>
      <c r="G28" s="51"/>
      <c r="H28" s="51"/>
      <c r="I28" s="51"/>
      <c r="J28" s="53"/>
      <c r="K28" s="105"/>
    </row>
    <row r="29" spans="1:11" ht="16.899999999999999" customHeight="1" thickBot="1" x14ac:dyDescent="0.45">
      <c r="A29" s="51" t="s">
        <v>105</v>
      </c>
      <c r="B29" s="54"/>
      <c r="C29" s="54"/>
      <c r="D29" s="54"/>
      <c r="E29" s="54"/>
      <c r="F29" s="54"/>
      <c r="G29" s="54"/>
      <c r="H29" s="54"/>
      <c r="I29" s="54"/>
      <c r="J29" s="53"/>
      <c r="K29" s="106"/>
    </row>
    <row r="30" spans="1:11" ht="16.899999999999999" customHeight="1" x14ac:dyDescent="0.4">
      <c r="A30" s="54" t="s">
        <v>44</v>
      </c>
      <c r="B30" s="54"/>
      <c r="C30" s="54"/>
      <c r="D30" s="54"/>
      <c r="E30" s="54"/>
      <c r="F30" s="54"/>
      <c r="G30" s="54"/>
      <c r="H30" s="54"/>
      <c r="I30" s="54"/>
      <c r="J30" s="54"/>
      <c r="K30" s="50" t="s">
        <v>47</v>
      </c>
    </row>
    <row r="31" spans="1:11" ht="16.899999999999999" customHeight="1" thickBot="1" x14ac:dyDescent="0.45">
      <c r="A31" s="55"/>
      <c r="B31" s="55"/>
      <c r="C31" s="55"/>
      <c r="D31" s="55"/>
      <c r="E31" s="55"/>
      <c r="F31" s="55"/>
      <c r="G31" s="55"/>
      <c r="H31" s="55"/>
      <c r="I31" s="54"/>
      <c r="J31" s="54"/>
      <c r="K31" s="52" t="s">
        <v>108</v>
      </c>
    </row>
    <row r="32" spans="1:11" ht="16.899999999999999" customHeight="1" x14ac:dyDescent="0.4">
      <c r="A32" s="54"/>
      <c r="B32" s="54"/>
      <c r="C32" s="54"/>
      <c r="D32" s="54"/>
      <c r="E32" s="54"/>
      <c r="F32" s="54"/>
      <c r="G32" s="54"/>
      <c r="H32" s="54"/>
      <c r="I32" s="51"/>
      <c r="J32" s="54"/>
      <c r="K32" s="104">
        <f>K27-ROUNDDOWN(K27*10/110,0)</f>
        <v>0</v>
      </c>
    </row>
    <row r="33" spans="1:11" ht="16.899999999999999" customHeight="1" x14ac:dyDescent="0.4">
      <c r="A33" s="55"/>
      <c r="B33" s="55"/>
      <c r="C33" s="55"/>
      <c r="D33" s="55"/>
      <c r="E33" s="55"/>
      <c r="F33" s="55"/>
      <c r="G33" s="55"/>
      <c r="H33" s="51"/>
      <c r="I33" s="51"/>
      <c r="J33" s="54"/>
      <c r="K33" s="105"/>
    </row>
    <row r="34" spans="1:11" ht="16.899999999999999" customHeight="1" thickBot="1" x14ac:dyDescent="0.45">
      <c r="A34" s="51"/>
      <c r="B34" s="51"/>
      <c r="C34" s="51"/>
      <c r="D34" s="51"/>
      <c r="E34" s="51"/>
      <c r="F34" s="51"/>
      <c r="G34" s="51"/>
      <c r="H34" s="51"/>
      <c r="I34" s="51"/>
      <c r="J34" s="54"/>
      <c r="K34" s="106"/>
    </row>
    <row r="35" spans="1:11" ht="16.899999999999999" customHeight="1" x14ac:dyDescent="0.4">
      <c r="A35" s="21"/>
      <c r="B35" s="45"/>
      <c r="C35" s="45"/>
      <c r="D35" s="45"/>
      <c r="E35" s="45"/>
      <c r="F35" s="45"/>
      <c r="G35" s="45"/>
      <c r="H35" s="45"/>
      <c r="I35" s="45"/>
      <c r="J35" s="46"/>
      <c r="K35" s="46"/>
    </row>
    <row r="36" spans="1:11" ht="16.899999999999999" customHeight="1" x14ac:dyDescent="0.4">
      <c r="A36" s="20"/>
      <c r="B36" s="47"/>
      <c r="C36" s="16"/>
      <c r="D36" s="47"/>
      <c r="E36" s="47"/>
      <c r="F36" s="47"/>
      <c r="G36" s="47"/>
      <c r="H36" s="47"/>
      <c r="I36" s="47"/>
      <c r="J36" s="16"/>
      <c r="K36" s="17"/>
    </row>
    <row r="37" spans="1:11" ht="16.899999999999999" customHeight="1" x14ac:dyDescent="0.4">
      <c r="A37" s="20"/>
      <c r="B37" s="47"/>
      <c r="D37" s="47"/>
      <c r="E37" s="47"/>
      <c r="F37" s="47"/>
      <c r="G37" s="47"/>
      <c r="H37" s="47"/>
      <c r="I37" s="47"/>
      <c r="J37" s="16"/>
      <c r="K37" s="17"/>
    </row>
    <row r="38" spans="1:11" ht="16.899999999999999" customHeight="1" x14ac:dyDescent="0.4">
      <c r="A38" s="20"/>
      <c r="B38" s="47"/>
      <c r="C38" s="47"/>
      <c r="D38" s="47"/>
      <c r="E38" s="47"/>
      <c r="F38" s="47"/>
      <c r="G38" s="47"/>
      <c r="H38" s="47"/>
      <c r="I38" s="47"/>
      <c r="J38" s="16"/>
      <c r="K38" s="18"/>
    </row>
    <row r="39" spans="1:11" ht="16.899999999999999" customHeight="1" x14ac:dyDescent="0.4">
      <c r="A39" s="19"/>
      <c r="B39" s="47"/>
      <c r="C39" s="47"/>
      <c r="D39" s="47"/>
      <c r="E39" s="47"/>
      <c r="F39" s="47"/>
      <c r="G39" s="47"/>
      <c r="H39" s="47"/>
      <c r="I39" s="47"/>
      <c r="J39" s="16"/>
    </row>
    <row r="40" spans="1:11" ht="16.899999999999999" customHeight="1" x14ac:dyDescent="0.4">
      <c r="A40" s="19"/>
      <c r="B40" s="15"/>
      <c r="C40" s="15"/>
      <c r="D40" s="15"/>
      <c r="E40" s="15"/>
      <c r="F40" s="15"/>
      <c r="G40" s="15"/>
      <c r="H40" s="15"/>
    </row>
    <row r="41" spans="1:11" ht="16.899999999999999" customHeight="1" x14ac:dyDescent="0.4">
      <c r="A41" s="19"/>
      <c r="B41" s="15"/>
      <c r="C41" s="15"/>
      <c r="D41" s="15"/>
      <c r="E41" s="15"/>
      <c r="F41" s="15"/>
      <c r="G41" s="15"/>
      <c r="K41" s="18"/>
    </row>
  </sheetData>
  <mergeCells count="20">
    <mergeCell ref="J4:K5"/>
    <mergeCell ref="A7:A9"/>
    <mergeCell ref="B7:F7"/>
    <mergeCell ref="A2:K2"/>
    <mergeCell ref="G7:I7"/>
    <mergeCell ref="J7:J8"/>
    <mergeCell ref="K7:K8"/>
    <mergeCell ref="A1:K1"/>
    <mergeCell ref="K32:K34"/>
    <mergeCell ref="A22:A23"/>
    <mergeCell ref="B22:B23"/>
    <mergeCell ref="C22:C23"/>
    <mergeCell ref="D22:D23"/>
    <mergeCell ref="E22:E23"/>
    <mergeCell ref="G22:G23"/>
    <mergeCell ref="H22:H23"/>
    <mergeCell ref="I22:I23"/>
    <mergeCell ref="F22:F23"/>
    <mergeCell ref="K27:K29"/>
    <mergeCell ref="A3:K3"/>
  </mergeCells>
  <phoneticPr fontId="3"/>
  <printOptions horizontalCentered="1" verticalCentered="1"/>
  <pageMargins left="0.51181102362204722" right="0.51181102362204722" top="0.94488188976377963" bottom="0.15748031496062992" header="0.51181102362204722" footer="0.11811023622047245"/>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topLeftCell="A7" zoomScale="85" zoomScaleNormal="60" zoomScaleSheetLayoutView="85" workbookViewId="0">
      <selection activeCell="B22" sqref="B22:B23"/>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90"/>
      <c r="B2" s="90"/>
      <c r="C2" s="90"/>
      <c r="D2" s="90"/>
      <c r="E2" s="90"/>
      <c r="F2" s="90"/>
      <c r="G2" s="90"/>
      <c r="H2" s="90"/>
      <c r="I2" s="90"/>
      <c r="J2" s="90"/>
      <c r="K2" s="90"/>
    </row>
    <row r="3" spans="1:11" ht="17.45" customHeight="1" x14ac:dyDescent="0.4">
      <c r="A3" s="122"/>
      <c r="B3" s="122"/>
      <c r="C3" s="122"/>
      <c r="D3" s="122"/>
      <c r="E3" s="122"/>
      <c r="F3" s="122"/>
      <c r="G3" s="122"/>
      <c r="H3" s="122"/>
      <c r="I3" s="122"/>
      <c r="J3" s="122"/>
      <c r="K3" s="122"/>
    </row>
    <row r="4" spans="1:11" ht="17.45" customHeight="1" x14ac:dyDescent="0.4">
      <c r="B4" s="56" t="s">
        <v>0</v>
      </c>
      <c r="I4" s="58" t="s">
        <v>94</v>
      </c>
      <c r="J4" s="123" t="s">
        <v>95</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7</v>
      </c>
      <c r="C10" s="69"/>
      <c r="D10" s="69"/>
      <c r="E10" s="69"/>
      <c r="F10" s="70">
        <f>B10*C10*D10-E10</f>
        <v>0</v>
      </c>
      <c r="G10" s="71">
        <v>0</v>
      </c>
      <c r="H10" s="72"/>
      <c r="I10" s="73">
        <f>+G10*H10</f>
        <v>0</v>
      </c>
      <c r="J10" s="74"/>
      <c r="K10" s="75">
        <f>ROUNDDOWN(F10+I10-J10,0)</f>
        <v>0</v>
      </c>
    </row>
    <row r="11" spans="1:11" ht="17.45" customHeight="1" x14ac:dyDescent="0.4">
      <c r="A11" s="91" t="s">
        <v>53</v>
      </c>
      <c r="B11" s="68">
        <v>7</v>
      </c>
      <c r="C11" s="69"/>
      <c r="D11" s="69"/>
      <c r="E11" s="69"/>
      <c r="F11" s="70">
        <f t="shared" ref="F11:F21" si="0">B11*C11*D11-E11</f>
        <v>0</v>
      </c>
      <c r="G11" s="71">
        <v>54</v>
      </c>
      <c r="H11" s="72"/>
      <c r="I11" s="73">
        <f t="shared" ref="I11:I21" si="1">+G11*H11</f>
        <v>0</v>
      </c>
      <c r="J11" s="74"/>
      <c r="K11" s="75">
        <f t="shared" ref="K11:K21" si="2">ROUNDDOWN(F11+I11-J11,0)</f>
        <v>0</v>
      </c>
    </row>
    <row r="12" spans="1:11" ht="17.45" customHeight="1" x14ac:dyDescent="0.4">
      <c r="A12" s="67" t="s">
        <v>54</v>
      </c>
      <c r="B12" s="68">
        <v>7</v>
      </c>
      <c r="C12" s="69"/>
      <c r="D12" s="69"/>
      <c r="E12" s="69"/>
      <c r="F12" s="70">
        <f t="shared" si="0"/>
        <v>0</v>
      </c>
      <c r="G12" s="71">
        <v>72</v>
      </c>
      <c r="H12" s="72"/>
      <c r="I12" s="73">
        <f t="shared" si="1"/>
        <v>0</v>
      </c>
      <c r="J12" s="74"/>
      <c r="K12" s="75">
        <f t="shared" si="2"/>
        <v>0</v>
      </c>
    </row>
    <row r="13" spans="1:11" ht="17.45" customHeight="1" x14ac:dyDescent="0.4">
      <c r="A13" s="91" t="s">
        <v>55</v>
      </c>
      <c r="B13" s="68">
        <v>7</v>
      </c>
      <c r="C13" s="69"/>
      <c r="D13" s="69"/>
      <c r="E13" s="69"/>
      <c r="F13" s="70">
        <f t="shared" si="0"/>
        <v>0</v>
      </c>
      <c r="G13" s="71">
        <v>378</v>
      </c>
      <c r="H13" s="77"/>
      <c r="I13" s="73">
        <f t="shared" si="1"/>
        <v>0</v>
      </c>
      <c r="J13" s="74"/>
      <c r="K13" s="75">
        <f t="shared" si="2"/>
        <v>0</v>
      </c>
    </row>
    <row r="14" spans="1:11" ht="17.45" customHeight="1" x14ac:dyDescent="0.4">
      <c r="A14" s="67" t="s">
        <v>56</v>
      </c>
      <c r="B14" s="68">
        <v>7</v>
      </c>
      <c r="C14" s="69"/>
      <c r="D14" s="69"/>
      <c r="E14" s="69"/>
      <c r="F14" s="70">
        <f t="shared" si="0"/>
        <v>0</v>
      </c>
      <c r="G14" s="71">
        <v>252</v>
      </c>
      <c r="H14" s="77"/>
      <c r="I14" s="73">
        <f t="shared" si="1"/>
        <v>0</v>
      </c>
      <c r="J14" s="74"/>
      <c r="K14" s="75">
        <f t="shared" si="2"/>
        <v>0</v>
      </c>
    </row>
    <row r="15" spans="1:11" ht="17.45" customHeight="1" x14ac:dyDescent="0.4">
      <c r="A15" s="91" t="s">
        <v>57</v>
      </c>
      <c r="B15" s="68">
        <v>7</v>
      </c>
      <c r="C15" s="69"/>
      <c r="D15" s="69"/>
      <c r="E15" s="69"/>
      <c r="F15" s="70">
        <f t="shared" si="0"/>
        <v>0</v>
      </c>
      <c r="G15" s="71">
        <v>90</v>
      </c>
      <c r="H15" s="77"/>
      <c r="I15" s="73">
        <f t="shared" si="1"/>
        <v>0</v>
      </c>
      <c r="J15" s="74"/>
      <c r="K15" s="75">
        <f t="shared" si="2"/>
        <v>0</v>
      </c>
    </row>
    <row r="16" spans="1:11" ht="17.45" customHeight="1" x14ac:dyDescent="0.4">
      <c r="A16" s="67" t="s">
        <v>58</v>
      </c>
      <c r="B16" s="68">
        <v>9</v>
      </c>
      <c r="C16" s="69"/>
      <c r="D16" s="69"/>
      <c r="E16" s="69"/>
      <c r="F16" s="70">
        <f t="shared" si="0"/>
        <v>0</v>
      </c>
      <c r="G16" s="71">
        <v>108</v>
      </c>
      <c r="H16" s="72"/>
      <c r="I16" s="73">
        <f t="shared" si="1"/>
        <v>0</v>
      </c>
      <c r="J16" s="74"/>
      <c r="K16" s="75">
        <f t="shared" si="2"/>
        <v>0</v>
      </c>
    </row>
    <row r="17" spans="1:11" ht="17.45" customHeight="1" x14ac:dyDescent="0.4">
      <c r="A17" s="91" t="s">
        <v>59</v>
      </c>
      <c r="B17" s="68">
        <v>7</v>
      </c>
      <c r="C17" s="69"/>
      <c r="D17" s="69"/>
      <c r="E17" s="69"/>
      <c r="F17" s="70">
        <f t="shared" si="0"/>
        <v>0</v>
      </c>
      <c r="G17" s="71">
        <v>1224</v>
      </c>
      <c r="H17" s="72"/>
      <c r="I17" s="73">
        <f t="shared" si="1"/>
        <v>0</v>
      </c>
      <c r="J17" s="74"/>
      <c r="K17" s="75">
        <f t="shared" si="2"/>
        <v>0</v>
      </c>
    </row>
    <row r="18" spans="1:11" ht="17.45" customHeight="1" x14ac:dyDescent="0.4">
      <c r="A18" s="67" t="s">
        <v>60</v>
      </c>
      <c r="B18" s="68">
        <v>7</v>
      </c>
      <c r="C18" s="69"/>
      <c r="D18" s="69"/>
      <c r="E18" s="69"/>
      <c r="F18" s="70">
        <f t="shared" si="0"/>
        <v>0</v>
      </c>
      <c r="G18" s="71">
        <v>1224</v>
      </c>
      <c r="H18" s="72"/>
      <c r="I18" s="73">
        <f t="shared" si="1"/>
        <v>0</v>
      </c>
      <c r="J18" s="74"/>
      <c r="K18" s="75">
        <f t="shared" si="2"/>
        <v>0</v>
      </c>
    </row>
    <row r="19" spans="1:11" ht="17.45" customHeight="1" x14ac:dyDescent="0.4">
      <c r="A19" s="91" t="s">
        <v>61</v>
      </c>
      <c r="B19" s="68">
        <v>7</v>
      </c>
      <c r="C19" s="69"/>
      <c r="D19" s="69"/>
      <c r="E19" s="69"/>
      <c r="F19" s="70">
        <f t="shared" si="0"/>
        <v>0</v>
      </c>
      <c r="G19" s="71">
        <v>144</v>
      </c>
      <c r="H19" s="72"/>
      <c r="I19" s="73">
        <f t="shared" si="1"/>
        <v>0</v>
      </c>
      <c r="J19" s="74"/>
      <c r="K19" s="75">
        <f t="shared" si="2"/>
        <v>0</v>
      </c>
    </row>
    <row r="20" spans="1:11" ht="17.45" customHeight="1" x14ac:dyDescent="0.4">
      <c r="A20" s="91" t="s">
        <v>31</v>
      </c>
      <c r="B20" s="68">
        <v>7</v>
      </c>
      <c r="C20" s="69"/>
      <c r="D20" s="69"/>
      <c r="E20" s="69"/>
      <c r="F20" s="70">
        <f t="shared" si="0"/>
        <v>0</v>
      </c>
      <c r="G20" s="71">
        <v>0</v>
      </c>
      <c r="H20" s="72"/>
      <c r="I20" s="73">
        <f t="shared" si="1"/>
        <v>0</v>
      </c>
      <c r="J20" s="74"/>
      <c r="K20" s="75">
        <f t="shared" si="2"/>
        <v>0</v>
      </c>
    </row>
    <row r="21" spans="1:11" ht="17.45" customHeight="1" thickBot="1" x14ac:dyDescent="0.45">
      <c r="A21" s="78" t="s">
        <v>32</v>
      </c>
      <c r="B21" s="68">
        <v>7</v>
      </c>
      <c r="C21" s="69"/>
      <c r="D21" s="69"/>
      <c r="E21" s="69"/>
      <c r="F21" s="70">
        <f t="shared" si="0"/>
        <v>0</v>
      </c>
      <c r="G21" s="71">
        <v>90</v>
      </c>
      <c r="H21" s="72"/>
      <c r="I21" s="73">
        <f t="shared" si="1"/>
        <v>0</v>
      </c>
      <c r="J21" s="74"/>
      <c r="K21" s="75">
        <f t="shared" si="2"/>
        <v>0</v>
      </c>
    </row>
    <row r="22" spans="1:11" ht="17.45" customHeight="1" x14ac:dyDescent="0.4">
      <c r="A22" s="136" t="s">
        <v>33</v>
      </c>
      <c r="B22" s="138"/>
      <c r="C22" s="140"/>
      <c r="D22" s="140"/>
      <c r="E22" s="140"/>
      <c r="F22" s="140"/>
      <c r="G22" s="142">
        <f>SUM(G10:G21)</f>
        <v>3636</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92" t="s">
        <v>35</v>
      </c>
      <c r="C25" s="92"/>
      <c r="D25" s="92"/>
      <c r="E25" s="92"/>
      <c r="F25" s="92"/>
      <c r="G25" s="92"/>
      <c r="H25" s="92"/>
      <c r="I25" s="92"/>
      <c r="J25" s="92"/>
      <c r="K25" s="92"/>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92"/>
      <c r="C38" s="92"/>
      <c r="D38" s="92"/>
      <c r="E38" s="92"/>
      <c r="F38" s="92"/>
      <c r="G38" s="92"/>
      <c r="H38" s="92"/>
      <c r="I38" s="92"/>
      <c r="J38" s="86"/>
    </row>
    <row r="39" spans="1:11" ht="17.45" customHeight="1" x14ac:dyDescent="0.4">
      <c r="A39" s="85"/>
      <c r="B39" s="92"/>
      <c r="C39" s="92"/>
      <c r="D39" s="92"/>
      <c r="E39" s="92"/>
      <c r="F39" s="92"/>
      <c r="G39" s="92"/>
      <c r="H39" s="92"/>
    </row>
    <row r="40" spans="1:11" ht="17.45" customHeight="1" x14ac:dyDescent="0.4">
      <c r="A40" s="85"/>
      <c r="B40" s="92"/>
      <c r="C40" s="92"/>
      <c r="D40" s="92"/>
      <c r="E40" s="92"/>
      <c r="F40" s="92"/>
      <c r="G40" s="92"/>
      <c r="K40" s="87"/>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N18" sqref="N18"/>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90"/>
      <c r="B2" s="90"/>
      <c r="C2" s="90"/>
      <c r="D2" s="90"/>
      <c r="E2" s="90"/>
      <c r="F2" s="90"/>
      <c r="G2" s="90"/>
      <c r="H2" s="90"/>
      <c r="I2" s="90"/>
      <c r="J2" s="90"/>
      <c r="K2" s="90"/>
    </row>
    <row r="3" spans="1:11" ht="17.45" customHeight="1" x14ac:dyDescent="0.4">
      <c r="A3" s="122"/>
      <c r="B3" s="122"/>
      <c r="C3" s="122"/>
      <c r="D3" s="122"/>
      <c r="E3" s="122"/>
      <c r="F3" s="122"/>
      <c r="G3" s="122"/>
      <c r="H3" s="122"/>
      <c r="I3" s="122"/>
      <c r="J3" s="122"/>
      <c r="K3" s="122"/>
    </row>
    <row r="4" spans="1:11" ht="17.45" customHeight="1" x14ac:dyDescent="0.4">
      <c r="B4" s="56" t="s">
        <v>0</v>
      </c>
      <c r="I4" s="58" t="s">
        <v>96</v>
      </c>
      <c r="J4" s="123" t="s">
        <v>97</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7</v>
      </c>
      <c r="C10" s="69"/>
      <c r="D10" s="69"/>
      <c r="E10" s="69"/>
      <c r="F10" s="70">
        <f>B10*C10*D10-E10</f>
        <v>0</v>
      </c>
      <c r="G10" s="71">
        <v>11</v>
      </c>
      <c r="H10" s="72"/>
      <c r="I10" s="73">
        <f>+G10*H10</f>
        <v>0</v>
      </c>
      <c r="J10" s="74"/>
      <c r="K10" s="75">
        <f>ROUNDDOWN(F10+I10-J10,0)</f>
        <v>0</v>
      </c>
    </row>
    <row r="11" spans="1:11" ht="17.45" customHeight="1" x14ac:dyDescent="0.4">
      <c r="A11" s="91" t="s">
        <v>53</v>
      </c>
      <c r="B11" s="68">
        <v>7</v>
      </c>
      <c r="C11" s="69"/>
      <c r="D11" s="69"/>
      <c r="E11" s="69"/>
      <c r="F11" s="70">
        <f t="shared" ref="F11:F21" si="0">B11*C11*D11-E11</f>
        <v>0</v>
      </c>
      <c r="G11" s="71">
        <v>113</v>
      </c>
      <c r="H11" s="72"/>
      <c r="I11" s="73">
        <f t="shared" ref="I11:I21" si="1">+G11*H11</f>
        <v>0</v>
      </c>
      <c r="J11" s="74"/>
      <c r="K11" s="75">
        <f t="shared" ref="K11:K21" si="2">ROUNDDOWN(F11+I11-J11,0)</f>
        <v>0</v>
      </c>
    </row>
    <row r="12" spans="1:11" ht="17.45" customHeight="1" x14ac:dyDescent="0.4">
      <c r="A12" s="67" t="s">
        <v>54</v>
      </c>
      <c r="B12" s="68">
        <v>7</v>
      </c>
      <c r="C12" s="69"/>
      <c r="D12" s="69"/>
      <c r="E12" s="69"/>
      <c r="F12" s="70">
        <f t="shared" si="0"/>
        <v>0</v>
      </c>
      <c r="G12" s="71">
        <v>0</v>
      </c>
      <c r="H12" s="72"/>
      <c r="I12" s="73">
        <f t="shared" si="1"/>
        <v>0</v>
      </c>
      <c r="J12" s="74"/>
      <c r="K12" s="75">
        <f t="shared" si="2"/>
        <v>0</v>
      </c>
    </row>
    <row r="13" spans="1:11" ht="17.45" customHeight="1" x14ac:dyDescent="0.4">
      <c r="A13" s="91" t="s">
        <v>55</v>
      </c>
      <c r="B13" s="68">
        <v>7</v>
      </c>
      <c r="C13" s="69"/>
      <c r="D13" s="69"/>
      <c r="E13" s="69"/>
      <c r="F13" s="70">
        <f t="shared" si="0"/>
        <v>0</v>
      </c>
      <c r="G13" s="71">
        <v>232</v>
      </c>
      <c r="H13" s="77"/>
      <c r="I13" s="73">
        <f t="shared" si="1"/>
        <v>0</v>
      </c>
      <c r="J13" s="74"/>
      <c r="K13" s="75">
        <f t="shared" si="2"/>
        <v>0</v>
      </c>
    </row>
    <row r="14" spans="1:11" ht="17.45" customHeight="1" x14ac:dyDescent="0.4">
      <c r="A14" s="67" t="s">
        <v>56</v>
      </c>
      <c r="B14" s="68">
        <v>7</v>
      </c>
      <c r="C14" s="69"/>
      <c r="D14" s="69"/>
      <c r="E14" s="69"/>
      <c r="F14" s="70">
        <f t="shared" si="0"/>
        <v>0</v>
      </c>
      <c r="G14" s="71">
        <v>288</v>
      </c>
      <c r="H14" s="77"/>
      <c r="I14" s="73">
        <f t="shared" si="1"/>
        <v>0</v>
      </c>
      <c r="J14" s="74"/>
      <c r="K14" s="75">
        <f t="shared" si="2"/>
        <v>0</v>
      </c>
    </row>
    <row r="15" spans="1:11" ht="17.45" customHeight="1" x14ac:dyDescent="0.4">
      <c r="A15" s="91" t="s">
        <v>57</v>
      </c>
      <c r="B15" s="68">
        <v>7</v>
      </c>
      <c r="C15" s="69"/>
      <c r="D15" s="69"/>
      <c r="E15" s="69"/>
      <c r="F15" s="70">
        <f t="shared" si="0"/>
        <v>0</v>
      </c>
      <c r="G15" s="71">
        <v>0</v>
      </c>
      <c r="H15" s="77"/>
      <c r="I15" s="73">
        <f t="shared" si="1"/>
        <v>0</v>
      </c>
      <c r="J15" s="74"/>
      <c r="K15" s="75">
        <f t="shared" si="2"/>
        <v>0</v>
      </c>
    </row>
    <row r="16" spans="1:11" ht="17.45" customHeight="1" x14ac:dyDescent="0.4">
      <c r="A16" s="67" t="s">
        <v>58</v>
      </c>
      <c r="B16" s="68">
        <v>7</v>
      </c>
      <c r="C16" s="69"/>
      <c r="D16" s="69"/>
      <c r="E16" s="69"/>
      <c r="F16" s="70">
        <f t="shared" si="0"/>
        <v>0</v>
      </c>
      <c r="G16" s="71">
        <v>0</v>
      </c>
      <c r="H16" s="72"/>
      <c r="I16" s="73">
        <f t="shared" si="1"/>
        <v>0</v>
      </c>
      <c r="J16" s="74"/>
      <c r="K16" s="75">
        <f t="shared" si="2"/>
        <v>0</v>
      </c>
    </row>
    <row r="17" spans="1:11" ht="17.45" customHeight="1" x14ac:dyDescent="0.4">
      <c r="A17" s="91" t="s">
        <v>59</v>
      </c>
      <c r="B17" s="68">
        <v>7</v>
      </c>
      <c r="C17" s="69"/>
      <c r="D17" s="69"/>
      <c r="E17" s="69"/>
      <c r="F17" s="70">
        <f t="shared" si="0"/>
        <v>0</v>
      </c>
      <c r="G17" s="71">
        <v>112</v>
      </c>
      <c r="H17" s="72"/>
      <c r="I17" s="73">
        <f t="shared" si="1"/>
        <v>0</v>
      </c>
      <c r="J17" s="74"/>
      <c r="K17" s="75">
        <f t="shared" si="2"/>
        <v>0</v>
      </c>
    </row>
    <row r="18" spans="1:11" ht="17.45" customHeight="1" x14ac:dyDescent="0.4">
      <c r="A18" s="67" t="s">
        <v>60</v>
      </c>
      <c r="B18" s="68">
        <v>7</v>
      </c>
      <c r="C18" s="69"/>
      <c r="D18" s="69"/>
      <c r="E18" s="69"/>
      <c r="F18" s="70">
        <f t="shared" si="0"/>
        <v>0</v>
      </c>
      <c r="G18" s="71">
        <v>43</v>
      </c>
      <c r="H18" s="72"/>
      <c r="I18" s="73">
        <f t="shared" si="1"/>
        <v>0</v>
      </c>
      <c r="J18" s="74"/>
      <c r="K18" s="75">
        <f t="shared" si="2"/>
        <v>0</v>
      </c>
    </row>
    <row r="19" spans="1:11" ht="17.45" customHeight="1" x14ac:dyDescent="0.4">
      <c r="A19" s="91" t="s">
        <v>61</v>
      </c>
      <c r="B19" s="68">
        <v>7</v>
      </c>
      <c r="C19" s="69"/>
      <c r="D19" s="69"/>
      <c r="E19" s="69"/>
      <c r="F19" s="70">
        <f t="shared" si="0"/>
        <v>0</v>
      </c>
      <c r="G19" s="71">
        <v>16</v>
      </c>
      <c r="H19" s="72"/>
      <c r="I19" s="73">
        <f t="shared" si="1"/>
        <v>0</v>
      </c>
      <c r="J19" s="74"/>
      <c r="K19" s="75">
        <f t="shared" si="2"/>
        <v>0</v>
      </c>
    </row>
    <row r="20" spans="1:11" ht="17.45" customHeight="1" x14ac:dyDescent="0.4">
      <c r="A20" s="91" t="s">
        <v>31</v>
      </c>
      <c r="B20" s="68">
        <v>7</v>
      </c>
      <c r="C20" s="69"/>
      <c r="D20" s="69"/>
      <c r="E20" s="69"/>
      <c r="F20" s="70">
        <f t="shared" si="0"/>
        <v>0</v>
      </c>
      <c r="G20" s="71">
        <v>59</v>
      </c>
      <c r="H20" s="72"/>
      <c r="I20" s="73">
        <f t="shared" si="1"/>
        <v>0</v>
      </c>
      <c r="J20" s="74"/>
      <c r="K20" s="75">
        <f t="shared" si="2"/>
        <v>0</v>
      </c>
    </row>
    <row r="21" spans="1:11" ht="17.45" customHeight="1" thickBot="1" x14ac:dyDescent="0.45">
      <c r="A21" s="78" t="s">
        <v>32</v>
      </c>
      <c r="B21" s="68">
        <v>7</v>
      </c>
      <c r="C21" s="69"/>
      <c r="D21" s="69"/>
      <c r="E21" s="69"/>
      <c r="F21" s="70">
        <f t="shared" si="0"/>
        <v>0</v>
      </c>
      <c r="G21" s="71">
        <v>25</v>
      </c>
      <c r="H21" s="72"/>
      <c r="I21" s="73">
        <f t="shared" si="1"/>
        <v>0</v>
      </c>
      <c r="J21" s="74"/>
      <c r="K21" s="75">
        <f t="shared" si="2"/>
        <v>0</v>
      </c>
    </row>
    <row r="22" spans="1:11" ht="17.45" customHeight="1" x14ac:dyDescent="0.4">
      <c r="A22" s="136" t="s">
        <v>33</v>
      </c>
      <c r="B22" s="138"/>
      <c r="C22" s="140"/>
      <c r="D22" s="140"/>
      <c r="E22" s="140"/>
      <c r="F22" s="140"/>
      <c r="G22" s="142">
        <f>SUM(G10:G21)</f>
        <v>899</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92" t="s">
        <v>35</v>
      </c>
      <c r="C25" s="92"/>
      <c r="D25" s="92"/>
      <c r="E25" s="92"/>
      <c r="F25" s="92"/>
      <c r="G25" s="92"/>
      <c r="H25" s="92"/>
      <c r="I25" s="92"/>
      <c r="J25" s="92"/>
      <c r="K25" s="92"/>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92"/>
      <c r="C38" s="92"/>
      <c r="D38" s="92"/>
      <c r="E38" s="92"/>
      <c r="F38" s="92"/>
      <c r="G38" s="92"/>
      <c r="H38" s="92"/>
      <c r="I38" s="92"/>
      <c r="J38" s="86"/>
    </row>
    <row r="39" spans="1:11" ht="17.45" customHeight="1" x14ac:dyDescent="0.4">
      <c r="A39" s="85"/>
      <c r="B39" s="92"/>
      <c r="C39" s="92"/>
      <c r="D39" s="92"/>
      <c r="E39" s="92"/>
      <c r="F39" s="92"/>
      <c r="G39" s="92"/>
      <c r="H39" s="92"/>
    </row>
    <row r="40" spans="1:11" ht="17.45" customHeight="1" x14ac:dyDescent="0.4">
      <c r="A40" s="85"/>
      <c r="B40" s="92"/>
      <c r="C40" s="92"/>
      <c r="D40" s="92"/>
      <c r="E40" s="92"/>
      <c r="F40" s="92"/>
      <c r="G40" s="92"/>
      <c r="K40" s="87"/>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P23" sqref="P23"/>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101</v>
      </c>
      <c r="B1" s="103"/>
      <c r="C1" s="103"/>
      <c r="D1" s="103"/>
      <c r="E1" s="103"/>
      <c r="F1" s="103"/>
      <c r="G1" s="103"/>
      <c r="H1" s="103"/>
      <c r="I1" s="103"/>
      <c r="J1" s="103"/>
      <c r="K1" s="103"/>
    </row>
    <row r="2" spans="1:11" ht="17.45" customHeight="1" x14ac:dyDescent="0.4">
      <c r="A2" s="93"/>
      <c r="B2" s="93"/>
      <c r="C2" s="93"/>
      <c r="D2" s="93"/>
      <c r="E2" s="93"/>
      <c r="F2" s="93"/>
      <c r="G2" s="93"/>
      <c r="H2" s="93"/>
      <c r="I2" s="93"/>
      <c r="J2" s="93"/>
      <c r="K2" s="93"/>
    </row>
    <row r="3" spans="1:11" ht="17.45" customHeight="1" x14ac:dyDescent="0.4">
      <c r="A3" s="122"/>
      <c r="B3" s="122"/>
      <c r="C3" s="122"/>
      <c r="D3" s="122"/>
      <c r="E3" s="122"/>
      <c r="F3" s="122"/>
      <c r="G3" s="122"/>
      <c r="H3" s="122"/>
      <c r="I3" s="122"/>
      <c r="J3" s="122"/>
      <c r="K3" s="122"/>
    </row>
    <row r="4" spans="1:11" ht="17.45" customHeight="1" x14ac:dyDescent="0.4">
      <c r="B4" s="56" t="s">
        <v>0</v>
      </c>
      <c r="I4" s="58" t="s">
        <v>99</v>
      </c>
      <c r="J4" s="123" t="s">
        <v>100</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14</v>
      </c>
      <c r="C10" s="69"/>
      <c r="D10" s="69"/>
      <c r="E10" s="69"/>
      <c r="F10" s="70">
        <f>B10*C10*D10-E10</f>
        <v>0</v>
      </c>
      <c r="G10" s="71">
        <v>6514</v>
      </c>
      <c r="H10" s="72"/>
      <c r="I10" s="73">
        <f>+G10*H10</f>
        <v>0</v>
      </c>
      <c r="J10" s="74"/>
      <c r="K10" s="75">
        <f>ROUNDDOWN(F10+I10-J10,0)</f>
        <v>0</v>
      </c>
    </row>
    <row r="11" spans="1:11" ht="17.45" customHeight="1" x14ac:dyDescent="0.4">
      <c r="A11" s="94" t="s">
        <v>53</v>
      </c>
      <c r="B11" s="68">
        <v>14</v>
      </c>
      <c r="C11" s="69"/>
      <c r="D11" s="69"/>
      <c r="E11" s="69"/>
      <c r="F11" s="70">
        <f t="shared" ref="F11:F21" si="0">B11*C11*D11-E11</f>
        <v>0</v>
      </c>
      <c r="G11" s="71">
        <v>7215</v>
      </c>
      <c r="H11" s="72"/>
      <c r="I11" s="73">
        <f t="shared" ref="I11:I21" si="1">+G11*H11</f>
        <v>0</v>
      </c>
      <c r="J11" s="74"/>
      <c r="K11" s="75">
        <f t="shared" ref="K11:K21" si="2">ROUNDDOWN(F11+I11-J11,0)</f>
        <v>0</v>
      </c>
    </row>
    <row r="12" spans="1:11" ht="17.45" customHeight="1" x14ac:dyDescent="0.4">
      <c r="A12" s="67" t="s">
        <v>54</v>
      </c>
      <c r="B12" s="68">
        <v>14</v>
      </c>
      <c r="C12" s="69"/>
      <c r="D12" s="69"/>
      <c r="E12" s="69"/>
      <c r="F12" s="70">
        <f t="shared" si="0"/>
        <v>0</v>
      </c>
      <c r="G12" s="71">
        <v>6893</v>
      </c>
      <c r="H12" s="72"/>
      <c r="I12" s="73">
        <f t="shared" si="1"/>
        <v>0</v>
      </c>
      <c r="J12" s="74"/>
      <c r="K12" s="75">
        <f t="shared" si="2"/>
        <v>0</v>
      </c>
    </row>
    <row r="13" spans="1:11" ht="17.45" customHeight="1" x14ac:dyDescent="0.4">
      <c r="A13" s="94" t="s">
        <v>55</v>
      </c>
      <c r="B13" s="68">
        <v>14</v>
      </c>
      <c r="C13" s="69"/>
      <c r="D13" s="69"/>
      <c r="E13" s="69"/>
      <c r="F13" s="70">
        <f t="shared" si="0"/>
        <v>0</v>
      </c>
      <c r="G13" s="71">
        <v>7471</v>
      </c>
      <c r="H13" s="77"/>
      <c r="I13" s="73">
        <f t="shared" si="1"/>
        <v>0</v>
      </c>
      <c r="J13" s="74"/>
      <c r="K13" s="75">
        <f t="shared" si="2"/>
        <v>0</v>
      </c>
    </row>
    <row r="14" spans="1:11" ht="17.45" customHeight="1" x14ac:dyDescent="0.4">
      <c r="A14" s="67" t="s">
        <v>56</v>
      </c>
      <c r="B14" s="68">
        <v>14</v>
      </c>
      <c r="C14" s="69"/>
      <c r="D14" s="69"/>
      <c r="E14" s="69"/>
      <c r="F14" s="70">
        <f t="shared" si="0"/>
        <v>0</v>
      </c>
      <c r="G14" s="71">
        <v>6608</v>
      </c>
      <c r="H14" s="77"/>
      <c r="I14" s="73">
        <f t="shared" si="1"/>
        <v>0</v>
      </c>
      <c r="J14" s="74"/>
      <c r="K14" s="75">
        <f t="shared" si="2"/>
        <v>0</v>
      </c>
    </row>
    <row r="15" spans="1:11" ht="17.45" customHeight="1" x14ac:dyDescent="0.4">
      <c r="A15" s="94" t="s">
        <v>57</v>
      </c>
      <c r="B15" s="68">
        <v>14</v>
      </c>
      <c r="C15" s="69"/>
      <c r="D15" s="69"/>
      <c r="E15" s="69"/>
      <c r="F15" s="70">
        <f t="shared" si="0"/>
        <v>0</v>
      </c>
      <c r="G15" s="71">
        <v>6982</v>
      </c>
      <c r="H15" s="77"/>
      <c r="I15" s="73">
        <f t="shared" si="1"/>
        <v>0</v>
      </c>
      <c r="J15" s="74"/>
      <c r="K15" s="75">
        <f t="shared" si="2"/>
        <v>0</v>
      </c>
    </row>
    <row r="16" spans="1:11" ht="17.45" customHeight="1" x14ac:dyDescent="0.4">
      <c r="A16" s="67" t="s">
        <v>58</v>
      </c>
      <c r="B16" s="68">
        <v>14</v>
      </c>
      <c r="C16" s="69"/>
      <c r="D16" s="69"/>
      <c r="E16" s="69"/>
      <c r="F16" s="70">
        <f t="shared" si="0"/>
        <v>0</v>
      </c>
      <c r="G16" s="71">
        <v>7000</v>
      </c>
      <c r="H16" s="72"/>
      <c r="I16" s="73">
        <f t="shared" si="1"/>
        <v>0</v>
      </c>
      <c r="J16" s="74"/>
      <c r="K16" s="75">
        <f t="shared" si="2"/>
        <v>0</v>
      </c>
    </row>
    <row r="17" spans="1:11" ht="17.45" customHeight="1" x14ac:dyDescent="0.4">
      <c r="A17" s="94" t="s">
        <v>59</v>
      </c>
      <c r="B17" s="68">
        <v>14</v>
      </c>
      <c r="C17" s="69"/>
      <c r="D17" s="69"/>
      <c r="E17" s="69"/>
      <c r="F17" s="70">
        <f t="shared" si="0"/>
        <v>0</v>
      </c>
      <c r="G17" s="71">
        <v>7157</v>
      </c>
      <c r="H17" s="72"/>
      <c r="I17" s="73">
        <f t="shared" si="1"/>
        <v>0</v>
      </c>
      <c r="J17" s="74"/>
      <c r="K17" s="75">
        <f t="shared" si="2"/>
        <v>0</v>
      </c>
    </row>
    <row r="18" spans="1:11" ht="17.45" customHeight="1" x14ac:dyDescent="0.4">
      <c r="A18" s="67" t="s">
        <v>60</v>
      </c>
      <c r="B18" s="68">
        <v>14</v>
      </c>
      <c r="C18" s="69"/>
      <c r="D18" s="69"/>
      <c r="E18" s="69"/>
      <c r="F18" s="70">
        <f t="shared" si="0"/>
        <v>0</v>
      </c>
      <c r="G18" s="71">
        <v>5876</v>
      </c>
      <c r="H18" s="72"/>
      <c r="I18" s="73">
        <f t="shared" si="1"/>
        <v>0</v>
      </c>
      <c r="J18" s="74"/>
      <c r="K18" s="75">
        <f t="shared" si="2"/>
        <v>0</v>
      </c>
    </row>
    <row r="19" spans="1:11" ht="17.45" customHeight="1" x14ac:dyDescent="0.4">
      <c r="A19" s="94" t="s">
        <v>61</v>
      </c>
      <c r="B19" s="68">
        <v>14</v>
      </c>
      <c r="C19" s="69"/>
      <c r="D19" s="69"/>
      <c r="E19" s="69"/>
      <c r="F19" s="70">
        <f t="shared" si="0"/>
        <v>0</v>
      </c>
      <c r="G19" s="71">
        <v>6148</v>
      </c>
      <c r="H19" s="72"/>
      <c r="I19" s="73">
        <f t="shared" si="1"/>
        <v>0</v>
      </c>
      <c r="J19" s="74"/>
      <c r="K19" s="75">
        <f t="shared" si="2"/>
        <v>0</v>
      </c>
    </row>
    <row r="20" spans="1:11" ht="17.45" customHeight="1" x14ac:dyDescent="0.4">
      <c r="A20" s="94" t="s">
        <v>31</v>
      </c>
      <c r="B20" s="68">
        <v>14</v>
      </c>
      <c r="C20" s="69"/>
      <c r="D20" s="69"/>
      <c r="E20" s="69"/>
      <c r="F20" s="70">
        <f t="shared" si="0"/>
        <v>0</v>
      </c>
      <c r="G20" s="71">
        <v>5955</v>
      </c>
      <c r="H20" s="72"/>
      <c r="I20" s="73">
        <f t="shared" si="1"/>
        <v>0</v>
      </c>
      <c r="J20" s="74"/>
      <c r="K20" s="75">
        <f t="shared" si="2"/>
        <v>0</v>
      </c>
    </row>
    <row r="21" spans="1:11" ht="17.45" customHeight="1" thickBot="1" x14ac:dyDescent="0.45">
      <c r="A21" s="78" t="s">
        <v>32</v>
      </c>
      <c r="B21" s="68">
        <v>14</v>
      </c>
      <c r="C21" s="69"/>
      <c r="D21" s="69"/>
      <c r="E21" s="69"/>
      <c r="F21" s="70">
        <f t="shared" si="0"/>
        <v>0</v>
      </c>
      <c r="G21" s="71">
        <v>7128</v>
      </c>
      <c r="H21" s="72"/>
      <c r="I21" s="73">
        <f t="shared" si="1"/>
        <v>0</v>
      </c>
      <c r="J21" s="74"/>
      <c r="K21" s="75">
        <f t="shared" si="2"/>
        <v>0</v>
      </c>
    </row>
    <row r="22" spans="1:11" ht="17.45" customHeight="1" x14ac:dyDescent="0.4">
      <c r="A22" s="136" t="s">
        <v>33</v>
      </c>
      <c r="B22" s="138"/>
      <c r="C22" s="140"/>
      <c r="D22" s="140"/>
      <c r="E22" s="140"/>
      <c r="F22" s="140"/>
      <c r="G22" s="142">
        <f>SUM(G10:G21)</f>
        <v>80947</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95" t="s">
        <v>35</v>
      </c>
      <c r="C25" s="95"/>
      <c r="D25" s="95"/>
      <c r="E25" s="95"/>
      <c r="F25" s="95"/>
      <c r="G25" s="95"/>
      <c r="H25" s="95"/>
      <c r="I25" s="95"/>
      <c r="J25" s="95"/>
      <c r="K25" s="95"/>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95"/>
      <c r="C38" s="95"/>
      <c r="D38" s="95"/>
      <c r="E38" s="95"/>
      <c r="F38" s="95"/>
      <c r="G38" s="95"/>
      <c r="H38" s="95"/>
      <c r="I38" s="95"/>
      <c r="J38" s="86"/>
    </row>
    <row r="39" spans="1:11" ht="17.45" customHeight="1" x14ac:dyDescent="0.4">
      <c r="A39" s="85"/>
      <c r="B39" s="95"/>
      <c r="C39" s="95"/>
      <c r="D39" s="95"/>
      <c r="E39" s="95"/>
      <c r="F39" s="95"/>
      <c r="G39" s="95"/>
      <c r="H39" s="95"/>
    </row>
    <row r="40" spans="1:11" ht="17.45" customHeight="1" x14ac:dyDescent="0.4">
      <c r="A40" s="85"/>
      <c r="B40" s="95"/>
      <c r="C40" s="95"/>
      <c r="D40" s="95"/>
      <c r="E40" s="95"/>
      <c r="F40" s="95"/>
      <c r="G40" s="95"/>
      <c r="K40" s="87"/>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N5" sqref="N5"/>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57"/>
      <c r="B2" s="57"/>
      <c r="C2" s="57"/>
      <c r="D2" s="57"/>
      <c r="E2" s="57"/>
      <c r="F2" s="57"/>
      <c r="G2" s="57"/>
      <c r="H2" s="57"/>
      <c r="I2" s="57"/>
      <c r="J2" s="57"/>
      <c r="K2" s="57"/>
    </row>
    <row r="3" spans="1:11" ht="17.45" customHeight="1" x14ac:dyDescent="0.4">
      <c r="A3" s="122"/>
      <c r="B3" s="122"/>
      <c r="C3" s="122"/>
      <c r="D3" s="122"/>
      <c r="E3" s="122"/>
      <c r="F3" s="122"/>
      <c r="G3" s="122"/>
      <c r="H3" s="122"/>
      <c r="I3" s="122"/>
      <c r="J3" s="122"/>
      <c r="K3" s="122"/>
    </row>
    <row r="4" spans="1:11" ht="17.45" customHeight="1" x14ac:dyDescent="0.4">
      <c r="B4" s="56" t="s">
        <v>0</v>
      </c>
      <c r="I4" s="58" t="s">
        <v>80</v>
      </c>
      <c r="J4" s="123" t="s">
        <v>82</v>
      </c>
      <c r="K4" s="123" t="s">
        <v>49</v>
      </c>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241</v>
      </c>
      <c r="C10" s="69"/>
      <c r="D10" s="69"/>
      <c r="E10" s="69"/>
      <c r="F10" s="70">
        <f>B10*C10*D10-E10</f>
        <v>0</v>
      </c>
      <c r="G10" s="71">
        <v>88903</v>
      </c>
      <c r="H10" s="72"/>
      <c r="I10" s="73">
        <f>+G10*H10</f>
        <v>0</v>
      </c>
      <c r="J10" s="74"/>
      <c r="K10" s="75">
        <f>ROUNDDOWN(F10+I10-J10,0)</f>
        <v>0</v>
      </c>
    </row>
    <row r="11" spans="1:11" ht="17.45" customHeight="1" x14ac:dyDescent="0.4">
      <c r="A11" s="76" t="s">
        <v>53</v>
      </c>
      <c r="B11" s="68">
        <v>241</v>
      </c>
      <c r="C11" s="69"/>
      <c r="D11" s="69"/>
      <c r="E11" s="69"/>
      <c r="F11" s="70">
        <f t="shared" ref="F11:F21" si="0">B11*C11*D11-E11</f>
        <v>0</v>
      </c>
      <c r="G11" s="71">
        <v>85711</v>
      </c>
      <c r="H11" s="72"/>
      <c r="I11" s="73">
        <f t="shared" ref="I11:I21" si="1">+G11*H11</f>
        <v>0</v>
      </c>
      <c r="J11" s="74"/>
      <c r="K11" s="75">
        <f t="shared" ref="K11:K21" si="2">ROUNDDOWN(F11+I11-J11,0)</f>
        <v>0</v>
      </c>
    </row>
    <row r="12" spans="1:11" ht="17.45" customHeight="1" x14ac:dyDescent="0.4">
      <c r="A12" s="67" t="s">
        <v>54</v>
      </c>
      <c r="B12" s="68">
        <v>241</v>
      </c>
      <c r="C12" s="69"/>
      <c r="D12" s="69"/>
      <c r="E12" s="69"/>
      <c r="F12" s="70">
        <f t="shared" si="0"/>
        <v>0</v>
      </c>
      <c r="G12" s="71">
        <v>89099</v>
      </c>
      <c r="H12" s="72"/>
      <c r="I12" s="73">
        <f t="shared" si="1"/>
        <v>0</v>
      </c>
      <c r="J12" s="74"/>
      <c r="K12" s="75">
        <f t="shared" si="2"/>
        <v>0</v>
      </c>
    </row>
    <row r="13" spans="1:11" ht="17.45" customHeight="1" x14ac:dyDescent="0.4">
      <c r="A13" s="76" t="s">
        <v>55</v>
      </c>
      <c r="B13" s="68">
        <v>241</v>
      </c>
      <c r="C13" s="69"/>
      <c r="D13" s="69"/>
      <c r="E13" s="69"/>
      <c r="F13" s="70">
        <f t="shared" si="0"/>
        <v>0</v>
      </c>
      <c r="G13" s="71">
        <v>111059</v>
      </c>
      <c r="H13" s="77"/>
      <c r="I13" s="73">
        <f t="shared" si="1"/>
        <v>0</v>
      </c>
      <c r="J13" s="74"/>
      <c r="K13" s="75">
        <f t="shared" si="2"/>
        <v>0</v>
      </c>
    </row>
    <row r="14" spans="1:11" ht="17.45" customHeight="1" x14ac:dyDescent="0.4">
      <c r="A14" s="67" t="s">
        <v>56</v>
      </c>
      <c r="B14" s="68">
        <v>234</v>
      </c>
      <c r="C14" s="69"/>
      <c r="D14" s="69"/>
      <c r="E14" s="69"/>
      <c r="F14" s="70">
        <f t="shared" si="0"/>
        <v>0</v>
      </c>
      <c r="G14" s="71">
        <v>109154</v>
      </c>
      <c r="H14" s="77"/>
      <c r="I14" s="73">
        <f t="shared" si="1"/>
        <v>0</v>
      </c>
      <c r="J14" s="74"/>
      <c r="K14" s="75">
        <f t="shared" si="2"/>
        <v>0</v>
      </c>
    </row>
    <row r="15" spans="1:11" ht="17.45" customHeight="1" x14ac:dyDescent="0.4">
      <c r="A15" s="76" t="s">
        <v>57</v>
      </c>
      <c r="B15" s="68">
        <v>233</v>
      </c>
      <c r="C15" s="69"/>
      <c r="D15" s="69"/>
      <c r="E15" s="69"/>
      <c r="F15" s="70">
        <f t="shared" si="0"/>
        <v>0</v>
      </c>
      <c r="G15" s="71">
        <v>98389</v>
      </c>
      <c r="H15" s="77"/>
      <c r="I15" s="73">
        <f t="shared" si="1"/>
        <v>0</v>
      </c>
      <c r="J15" s="74"/>
      <c r="K15" s="75">
        <f t="shared" si="2"/>
        <v>0</v>
      </c>
    </row>
    <row r="16" spans="1:11" ht="17.45" customHeight="1" x14ac:dyDescent="0.4">
      <c r="A16" s="67" t="s">
        <v>58</v>
      </c>
      <c r="B16" s="68">
        <v>241</v>
      </c>
      <c r="C16" s="69"/>
      <c r="D16" s="69"/>
      <c r="E16" s="69"/>
      <c r="F16" s="70">
        <f t="shared" si="0"/>
        <v>0</v>
      </c>
      <c r="G16" s="71">
        <v>90523</v>
      </c>
      <c r="H16" s="72"/>
      <c r="I16" s="73">
        <f t="shared" si="1"/>
        <v>0</v>
      </c>
      <c r="J16" s="74"/>
      <c r="K16" s="75">
        <f t="shared" si="2"/>
        <v>0</v>
      </c>
    </row>
    <row r="17" spans="1:11" ht="17.45" customHeight="1" x14ac:dyDescent="0.4">
      <c r="A17" s="76" t="s">
        <v>59</v>
      </c>
      <c r="B17" s="68">
        <v>241</v>
      </c>
      <c r="C17" s="69"/>
      <c r="D17" s="69"/>
      <c r="E17" s="69"/>
      <c r="F17" s="70">
        <f t="shared" si="0"/>
        <v>0</v>
      </c>
      <c r="G17" s="71">
        <v>82218</v>
      </c>
      <c r="H17" s="72"/>
      <c r="I17" s="73">
        <f t="shared" si="1"/>
        <v>0</v>
      </c>
      <c r="J17" s="74"/>
      <c r="K17" s="75">
        <f t="shared" si="2"/>
        <v>0</v>
      </c>
    </row>
    <row r="18" spans="1:11" ht="17.45" customHeight="1" x14ac:dyDescent="0.4">
      <c r="A18" s="67" t="s">
        <v>60</v>
      </c>
      <c r="B18" s="68">
        <v>241</v>
      </c>
      <c r="C18" s="69"/>
      <c r="D18" s="69"/>
      <c r="E18" s="69"/>
      <c r="F18" s="70">
        <f t="shared" si="0"/>
        <v>0</v>
      </c>
      <c r="G18" s="71">
        <v>94382</v>
      </c>
      <c r="H18" s="72"/>
      <c r="I18" s="73">
        <f t="shared" si="1"/>
        <v>0</v>
      </c>
      <c r="J18" s="74"/>
      <c r="K18" s="75">
        <f t="shared" si="2"/>
        <v>0</v>
      </c>
    </row>
    <row r="19" spans="1:11" ht="17.45" customHeight="1" x14ac:dyDescent="0.4">
      <c r="A19" s="76" t="s">
        <v>61</v>
      </c>
      <c r="B19" s="68">
        <v>241</v>
      </c>
      <c r="C19" s="69"/>
      <c r="D19" s="69"/>
      <c r="E19" s="69"/>
      <c r="F19" s="70">
        <f t="shared" si="0"/>
        <v>0</v>
      </c>
      <c r="G19" s="71">
        <v>96391</v>
      </c>
      <c r="H19" s="72"/>
      <c r="I19" s="73">
        <f t="shared" si="1"/>
        <v>0</v>
      </c>
      <c r="J19" s="74"/>
      <c r="K19" s="75">
        <f t="shared" si="2"/>
        <v>0</v>
      </c>
    </row>
    <row r="20" spans="1:11" ht="17.45" customHeight="1" x14ac:dyDescent="0.4">
      <c r="A20" s="76" t="s">
        <v>31</v>
      </c>
      <c r="B20" s="68">
        <v>241</v>
      </c>
      <c r="C20" s="69"/>
      <c r="D20" s="69"/>
      <c r="E20" s="69"/>
      <c r="F20" s="70">
        <f t="shared" si="0"/>
        <v>0</v>
      </c>
      <c r="G20" s="71">
        <v>84995</v>
      </c>
      <c r="H20" s="72"/>
      <c r="I20" s="73">
        <f t="shared" si="1"/>
        <v>0</v>
      </c>
      <c r="J20" s="74"/>
      <c r="K20" s="75">
        <f t="shared" si="2"/>
        <v>0</v>
      </c>
    </row>
    <row r="21" spans="1:11" ht="17.45" customHeight="1" thickBot="1" x14ac:dyDescent="0.45">
      <c r="A21" s="78" t="s">
        <v>32</v>
      </c>
      <c r="B21" s="68">
        <v>241</v>
      </c>
      <c r="C21" s="69"/>
      <c r="D21" s="69"/>
      <c r="E21" s="69"/>
      <c r="F21" s="70">
        <f t="shared" si="0"/>
        <v>0</v>
      </c>
      <c r="G21" s="71">
        <v>90530</v>
      </c>
      <c r="H21" s="72"/>
      <c r="I21" s="73">
        <f t="shared" si="1"/>
        <v>0</v>
      </c>
      <c r="J21" s="74"/>
      <c r="K21" s="75">
        <f t="shared" si="2"/>
        <v>0</v>
      </c>
    </row>
    <row r="22" spans="1:11" ht="17.45" customHeight="1" x14ac:dyDescent="0.4">
      <c r="A22" s="136" t="s">
        <v>33</v>
      </c>
      <c r="B22" s="138"/>
      <c r="C22" s="140"/>
      <c r="D22" s="140"/>
      <c r="E22" s="140"/>
      <c r="F22" s="140"/>
      <c r="G22" s="142">
        <f>SUM(G10:G21)</f>
        <v>1121354</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84" t="s">
        <v>35</v>
      </c>
      <c r="C25" s="84"/>
      <c r="D25" s="84"/>
      <c r="E25" s="84"/>
      <c r="F25" s="84"/>
      <c r="G25" s="84"/>
      <c r="H25" s="84"/>
      <c r="I25" s="84"/>
      <c r="J25" s="84"/>
      <c r="K25" s="84"/>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84"/>
      <c r="C38" s="84"/>
      <c r="D38" s="84"/>
      <c r="E38" s="84"/>
      <c r="F38" s="84"/>
      <c r="G38" s="84"/>
      <c r="H38" s="84"/>
      <c r="I38" s="84"/>
      <c r="J38" s="86"/>
    </row>
    <row r="39" spans="1:11" ht="17.45" customHeight="1" x14ac:dyDescent="0.4">
      <c r="A39" s="85"/>
      <c r="B39" s="84"/>
      <c r="C39" s="84"/>
      <c r="D39" s="84"/>
      <c r="E39" s="84"/>
      <c r="F39" s="84"/>
      <c r="G39" s="84"/>
      <c r="H39" s="84"/>
    </row>
    <row r="40" spans="1:11" ht="17.45" customHeight="1" x14ac:dyDescent="0.4">
      <c r="A40" s="85"/>
      <c r="B40" s="84"/>
      <c r="C40" s="84"/>
      <c r="D40" s="84"/>
      <c r="E40" s="84"/>
      <c r="F40" s="84"/>
      <c r="G40" s="84"/>
      <c r="K40" s="87"/>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G16" sqref="G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57"/>
      <c r="B2" s="57"/>
      <c r="C2" s="57"/>
      <c r="D2" s="57"/>
      <c r="E2" s="57"/>
      <c r="F2" s="57"/>
      <c r="G2" s="57"/>
      <c r="H2" s="57"/>
      <c r="I2" s="57"/>
      <c r="J2" s="57"/>
      <c r="K2" s="57"/>
    </row>
    <row r="3" spans="1:11" ht="17.45" customHeight="1" x14ac:dyDescent="0.4">
      <c r="A3" s="122"/>
      <c r="B3" s="122"/>
      <c r="C3" s="122"/>
      <c r="D3" s="122"/>
      <c r="E3" s="122"/>
      <c r="F3" s="122"/>
      <c r="G3" s="122"/>
      <c r="H3" s="122"/>
      <c r="I3" s="122"/>
      <c r="J3" s="122"/>
      <c r="K3" s="122"/>
    </row>
    <row r="4" spans="1:11" ht="17.45" customHeight="1" x14ac:dyDescent="0.4">
      <c r="B4" s="56" t="s">
        <v>0</v>
      </c>
      <c r="I4" s="58" t="s">
        <v>81</v>
      </c>
      <c r="J4" s="123" t="s">
        <v>83</v>
      </c>
      <c r="K4" s="123" t="s">
        <v>64</v>
      </c>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61</v>
      </c>
      <c r="C10" s="69"/>
      <c r="D10" s="69"/>
      <c r="E10" s="69"/>
      <c r="F10" s="70">
        <f>B10*C10*D10-E10</f>
        <v>0</v>
      </c>
      <c r="G10" s="71">
        <v>13878</v>
      </c>
      <c r="H10" s="72"/>
      <c r="I10" s="73">
        <f>+G10*H10</f>
        <v>0</v>
      </c>
      <c r="J10" s="74"/>
      <c r="K10" s="75">
        <f>ROUNDDOWN(F10+I10-J10,0)</f>
        <v>0</v>
      </c>
    </row>
    <row r="11" spans="1:11" ht="17.45" customHeight="1" x14ac:dyDescent="0.4">
      <c r="A11" s="76" t="s">
        <v>53</v>
      </c>
      <c r="B11" s="68">
        <v>61</v>
      </c>
      <c r="C11" s="69"/>
      <c r="D11" s="69"/>
      <c r="E11" s="69"/>
      <c r="F11" s="70">
        <f t="shared" ref="F11:F21" si="0">B11*C11*D11-E11</f>
        <v>0</v>
      </c>
      <c r="G11" s="88">
        <v>13077</v>
      </c>
      <c r="H11" s="72"/>
      <c r="I11" s="73">
        <f t="shared" ref="I11:I21" si="1">+G11*H11</f>
        <v>0</v>
      </c>
      <c r="J11" s="74"/>
      <c r="K11" s="75">
        <f t="shared" ref="K11:K21" si="2">ROUNDDOWN(F11+I11-J11,0)</f>
        <v>0</v>
      </c>
    </row>
    <row r="12" spans="1:11" ht="17.45" customHeight="1" x14ac:dyDescent="0.4">
      <c r="A12" s="67" t="s">
        <v>65</v>
      </c>
      <c r="B12" s="68">
        <v>61</v>
      </c>
      <c r="C12" s="69"/>
      <c r="D12" s="69"/>
      <c r="E12" s="69"/>
      <c r="F12" s="70">
        <f t="shared" si="0"/>
        <v>0</v>
      </c>
      <c r="G12" s="88">
        <v>14167</v>
      </c>
      <c r="H12" s="72"/>
      <c r="I12" s="73">
        <f t="shared" si="1"/>
        <v>0</v>
      </c>
      <c r="J12" s="74"/>
      <c r="K12" s="75">
        <f t="shared" si="2"/>
        <v>0</v>
      </c>
    </row>
    <row r="13" spans="1:11" ht="17.45" customHeight="1" x14ac:dyDescent="0.4">
      <c r="A13" s="76" t="s">
        <v>55</v>
      </c>
      <c r="B13" s="68">
        <v>63</v>
      </c>
      <c r="C13" s="69"/>
      <c r="D13" s="69"/>
      <c r="E13" s="69"/>
      <c r="F13" s="70">
        <f t="shared" si="0"/>
        <v>0</v>
      </c>
      <c r="G13" s="88">
        <v>20671</v>
      </c>
      <c r="H13" s="77"/>
      <c r="I13" s="73">
        <f t="shared" si="1"/>
        <v>0</v>
      </c>
      <c r="J13" s="74"/>
      <c r="K13" s="75">
        <f t="shared" si="2"/>
        <v>0</v>
      </c>
    </row>
    <row r="14" spans="1:11" ht="17.45" customHeight="1" x14ac:dyDescent="0.4">
      <c r="A14" s="67" t="s">
        <v>56</v>
      </c>
      <c r="B14" s="68">
        <v>63</v>
      </c>
      <c r="C14" s="69"/>
      <c r="D14" s="69"/>
      <c r="E14" s="69"/>
      <c r="F14" s="70">
        <f t="shared" si="0"/>
        <v>0</v>
      </c>
      <c r="G14" s="88">
        <v>18577</v>
      </c>
      <c r="H14" s="77"/>
      <c r="I14" s="73">
        <f t="shared" si="1"/>
        <v>0</v>
      </c>
      <c r="J14" s="74"/>
      <c r="K14" s="75">
        <f t="shared" si="2"/>
        <v>0</v>
      </c>
    </row>
    <row r="15" spans="1:11" ht="17.45" customHeight="1" x14ac:dyDescent="0.4">
      <c r="A15" s="76" t="s">
        <v>57</v>
      </c>
      <c r="B15" s="68">
        <v>63</v>
      </c>
      <c r="C15" s="69"/>
      <c r="D15" s="69"/>
      <c r="E15" s="69"/>
      <c r="F15" s="70">
        <f t="shared" si="0"/>
        <v>0</v>
      </c>
      <c r="G15" s="88">
        <v>17287</v>
      </c>
      <c r="H15" s="77"/>
      <c r="I15" s="73">
        <f t="shared" si="1"/>
        <v>0</v>
      </c>
      <c r="J15" s="74"/>
      <c r="K15" s="75">
        <f t="shared" si="2"/>
        <v>0</v>
      </c>
    </row>
    <row r="16" spans="1:11" ht="17.45" customHeight="1" x14ac:dyDescent="0.4">
      <c r="A16" s="67" t="s">
        <v>58</v>
      </c>
      <c r="B16" s="68">
        <v>59</v>
      </c>
      <c r="C16" s="69"/>
      <c r="D16" s="69"/>
      <c r="E16" s="69"/>
      <c r="F16" s="70">
        <f t="shared" si="0"/>
        <v>0</v>
      </c>
      <c r="G16" s="88">
        <v>16520</v>
      </c>
      <c r="H16" s="72"/>
      <c r="I16" s="73">
        <f t="shared" si="1"/>
        <v>0</v>
      </c>
      <c r="J16" s="74"/>
      <c r="K16" s="75">
        <f t="shared" si="2"/>
        <v>0</v>
      </c>
    </row>
    <row r="17" spans="1:11" ht="17.45" customHeight="1" x14ac:dyDescent="0.4">
      <c r="A17" s="76" t="s">
        <v>59</v>
      </c>
      <c r="B17" s="68">
        <v>59</v>
      </c>
      <c r="C17" s="69"/>
      <c r="D17" s="69"/>
      <c r="E17" s="69"/>
      <c r="F17" s="70">
        <f t="shared" si="0"/>
        <v>0</v>
      </c>
      <c r="G17" s="88">
        <v>12487</v>
      </c>
      <c r="H17" s="72"/>
      <c r="I17" s="73">
        <f t="shared" si="1"/>
        <v>0</v>
      </c>
      <c r="J17" s="74"/>
      <c r="K17" s="75">
        <f t="shared" si="2"/>
        <v>0</v>
      </c>
    </row>
    <row r="18" spans="1:11" ht="17.45" customHeight="1" x14ac:dyDescent="0.4">
      <c r="A18" s="67" t="s">
        <v>60</v>
      </c>
      <c r="B18" s="68">
        <v>61</v>
      </c>
      <c r="C18" s="69"/>
      <c r="D18" s="69"/>
      <c r="E18" s="69"/>
      <c r="F18" s="70">
        <f t="shared" si="0"/>
        <v>0</v>
      </c>
      <c r="G18" s="88">
        <v>14088</v>
      </c>
      <c r="H18" s="72"/>
      <c r="I18" s="73">
        <f t="shared" si="1"/>
        <v>0</v>
      </c>
      <c r="J18" s="74"/>
      <c r="K18" s="75">
        <f t="shared" si="2"/>
        <v>0</v>
      </c>
    </row>
    <row r="19" spans="1:11" ht="17.45" customHeight="1" x14ac:dyDescent="0.4">
      <c r="A19" s="76" t="s">
        <v>61</v>
      </c>
      <c r="B19" s="68">
        <v>61</v>
      </c>
      <c r="C19" s="69"/>
      <c r="D19" s="69"/>
      <c r="E19" s="69"/>
      <c r="F19" s="70">
        <f t="shared" si="0"/>
        <v>0</v>
      </c>
      <c r="G19" s="88">
        <v>14281</v>
      </c>
      <c r="H19" s="72"/>
      <c r="I19" s="73">
        <f t="shared" si="1"/>
        <v>0</v>
      </c>
      <c r="J19" s="74"/>
      <c r="K19" s="75">
        <f t="shared" si="2"/>
        <v>0</v>
      </c>
    </row>
    <row r="20" spans="1:11" ht="17.45" customHeight="1" x14ac:dyDescent="0.4">
      <c r="A20" s="76" t="s">
        <v>31</v>
      </c>
      <c r="B20" s="68">
        <v>61</v>
      </c>
      <c r="C20" s="69"/>
      <c r="D20" s="69"/>
      <c r="E20" s="69"/>
      <c r="F20" s="70">
        <f t="shared" si="0"/>
        <v>0</v>
      </c>
      <c r="G20" s="88">
        <v>12756</v>
      </c>
      <c r="H20" s="72"/>
      <c r="I20" s="73">
        <f t="shared" si="1"/>
        <v>0</v>
      </c>
      <c r="J20" s="74"/>
      <c r="K20" s="75">
        <f t="shared" si="2"/>
        <v>0</v>
      </c>
    </row>
    <row r="21" spans="1:11" ht="17.45" customHeight="1" thickBot="1" x14ac:dyDescent="0.45">
      <c r="A21" s="78" t="s">
        <v>32</v>
      </c>
      <c r="B21" s="68">
        <v>61</v>
      </c>
      <c r="C21" s="69"/>
      <c r="D21" s="69"/>
      <c r="E21" s="69"/>
      <c r="F21" s="70">
        <f t="shared" si="0"/>
        <v>0</v>
      </c>
      <c r="G21" s="89">
        <v>15509</v>
      </c>
      <c r="H21" s="72"/>
      <c r="I21" s="73">
        <f t="shared" si="1"/>
        <v>0</v>
      </c>
      <c r="J21" s="74"/>
      <c r="K21" s="75">
        <f t="shared" si="2"/>
        <v>0</v>
      </c>
    </row>
    <row r="22" spans="1:11" ht="17.45" customHeight="1" x14ac:dyDescent="0.4">
      <c r="A22" s="136" t="s">
        <v>33</v>
      </c>
      <c r="B22" s="138"/>
      <c r="C22" s="140"/>
      <c r="D22" s="140"/>
      <c r="E22" s="140"/>
      <c r="F22" s="140"/>
      <c r="G22" s="142">
        <f>SUM(G10:G21)</f>
        <v>183298</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84" t="s">
        <v>35</v>
      </c>
      <c r="C25" s="84"/>
      <c r="D25" s="84"/>
      <c r="E25" s="84"/>
      <c r="F25" s="84"/>
      <c r="G25" s="84"/>
      <c r="H25" s="84"/>
      <c r="I25" s="84"/>
      <c r="J25" s="84"/>
      <c r="K25" s="84"/>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84"/>
      <c r="C38" s="84"/>
      <c r="D38" s="84"/>
      <c r="E38" s="84"/>
      <c r="F38" s="84"/>
      <c r="G38" s="84"/>
      <c r="H38" s="84"/>
      <c r="I38" s="84"/>
      <c r="J38" s="86"/>
    </row>
    <row r="39" spans="1:11" ht="17.45" customHeight="1" x14ac:dyDescent="0.4">
      <c r="A39" s="85"/>
      <c r="B39" s="84"/>
      <c r="C39" s="84"/>
      <c r="D39" s="84"/>
      <c r="E39" s="84"/>
      <c r="F39" s="84"/>
      <c r="G39" s="84"/>
      <c r="H39" s="84"/>
    </row>
    <row r="40" spans="1:11" ht="17.45" customHeight="1" x14ac:dyDescent="0.4">
      <c r="A40" s="85"/>
      <c r="B40" s="84"/>
      <c r="C40" s="84"/>
      <c r="D40" s="84"/>
      <c r="E40" s="84"/>
      <c r="F40" s="84"/>
      <c r="G40" s="84"/>
      <c r="K40" s="87"/>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B16" sqref="B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57"/>
      <c r="B2" s="57"/>
      <c r="C2" s="57"/>
      <c r="D2" s="57"/>
      <c r="E2" s="57"/>
      <c r="F2" s="57"/>
      <c r="G2" s="57"/>
      <c r="H2" s="57"/>
      <c r="I2" s="57"/>
      <c r="J2" s="57"/>
      <c r="K2" s="57"/>
    </row>
    <row r="3" spans="1:11" ht="17.45" customHeight="1" x14ac:dyDescent="0.4">
      <c r="A3" s="122"/>
      <c r="B3" s="122"/>
      <c r="C3" s="122"/>
      <c r="D3" s="122"/>
      <c r="E3" s="122"/>
      <c r="F3" s="122"/>
      <c r="G3" s="122"/>
      <c r="H3" s="122"/>
      <c r="I3" s="122"/>
      <c r="J3" s="122"/>
      <c r="K3" s="122"/>
    </row>
    <row r="4" spans="1:11" ht="17.45" customHeight="1" x14ac:dyDescent="0.4">
      <c r="B4" s="56" t="s">
        <v>0</v>
      </c>
      <c r="I4" s="58" t="s">
        <v>48</v>
      </c>
      <c r="J4" s="123" t="s">
        <v>84</v>
      </c>
      <c r="K4" s="123" t="s">
        <v>66</v>
      </c>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2</v>
      </c>
      <c r="C10" s="69"/>
      <c r="D10" s="69"/>
      <c r="E10" s="69"/>
      <c r="F10" s="70">
        <f>B10*C10*D10-E10</f>
        <v>0</v>
      </c>
      <c r="G10" s="71">
        <v>238</v>
      </c>
      <c r="H10" s="72"/>
      <c r="I10" s="73">
        <f>+G10*H10</f>
        <v>0</v>
      </c>
      <c r="J10" s="74"/>
      <c r="K10" s="75">
        <f>ROUNDDOWN(F10+I10-J10,0)</f>
        <v>0</v>
      </c>
    </row>
    <row r="11" spans="1:11" ht="17.45" customHeight="1" x14ac:dyDescent="0.4">
      <c r="A11" s="76" t="s">
        <v>53</v>
      </c>
      <c r="B11" s="68">
        <v>2</v>
      </c>
      <c r="C11" s="69"/>
      <c r="D11" s="69"/>
      <c r="E11" s="69"/>
      <c r="F11" s="70">
        <f t="shared" ref="F11:F21" si="0">B11*C11*D11-E11</f>
        <v>0</v>
      </c>
      <c r="G11" s="88">
        <v>247</v>
      </c>
      <c r="H11" s="72"/>
      <c r="I11" s="73">
        <f t="shared" ref="I11:I21" si="1">+G11*H11</f>
        <v>0</v>
      </c>
      <c r="J11" s="74"/>
      <c r="K11" s="75">
        <f t="shared" ref="K11:K21" si="2">ROUNDDOWN(F11+I11-J11,0)</f>
        <v>0</v>
      </c>
    </row>
    <row r="12" spans="1:11" ht="17.45" customHeight="1" x14ac:dyDescent="0.4">
      <c r="A12" s="67" t="s">
        <v>54</v>
      </c>
      <c r="B12" s="68">
        <v>2</v>
      </c>
      <c r="C12" s="69"/>
      <c r="D12" s="69"/>
      <c r="E12" s="69"/>
      <c r="F12" s="70">
        <f t="shared" si="0"/>
        <v>0</v>
      </c>
      <c r="G12" s="88">
        <v>223</v>
      </c>
      <c r="H12" s="72"/>
      <c r="I12" s="73">
        <f t="shared" si="1"/>
        <v>0</v>
      </c>
      <c r="J12" s="74"/>
      <c r="K12" s="75">
        <f t="shared" si="2"/>
        <v>0</v>
      </c>
    </row>
    <row r="13" spans="1:11" ht="17.45" customHeight="1" x14ac:dyDescent="0.4">
      <c r="A13" s="76" t="s">
        <v>67</v>
      </c>
      <c r="B13" s="68">
        <v>2</v>
      </c>
      <c r="C13" s="69"/>
      <c r="D13" s="69"/>
      <c r="E13" s="69"/>
      <c r="F13" s="70">
        <f t="shared" si="0"/>
        <v>0</v>
      </c>
      <c r="G13" s="88">
        <v>264</v>
      </c>
      <c r="H13" s="77"/>
      <c r="I13" s="73">
        <f t="shared" si="1"/>
        <v>0</v>
      </c>
      <c r="J13" s="74"/>
      <c r="K13" s="75">
        <f t="shared" si="2"/>
        <v>0</v>
      </c>
    </row>
    <row r="14" spans="1:11" ht="17.45" customHeight="1" x14ac:dyDescent="0.4">
      <c r="A14" s="67" t="s">
        <v>56</v>
      </c>
      <c r="B14" s="68">
        <v>2</v>
      </c>
      <c r="C14" s="69"/>
      <c r="D14" s="69"/>
      <c r="E14" s="69"/>
      <c r="F14" s="70">
        <f t="shared" si="0"/>
        <v>0</v>
      </c>
      <c r="G14" s="88">
        <v>269</v>
      </c>
      <c r="H14" s="77"/>
      <c r="I14" s="73">
        <f t="shared" si="1"/>
        <v>0</v>
      </c>
      <c r="J14" s="74"/>
      <c r="K14" s="75">
        <f t="shared" si="2"/>
        <v>0</v>
      </c>
    </row>
    <row r="15" spans="1:11" ht="17.45" customHeight="1" x14ac:dyDescent="0.4">
      <c r="A15" s="76" t="s">
        <v>57</v>
      </c>
      <c r="B15" s="68">
        <v>2</v>
      </c>
      <c r="C15" s="69"/>
      <c r="D15" s="69"/>
      <c r="E15" s="69"/>
      <c r="F15" s="70">
        <f t="shared" si="0"/>
        <v>0</v>
      </c>
      <c r="G15" s="88">
        <v>259</v>
      </c>
      <c r="H15" s="77"/>
      <c r="I15" s="73">
        <f t="shared" si="1"/>
        <v>0</v>
      </c>
      <c r="J15" s="74"/>
      <c r="K15" s="75">
        <f t="shared" si="2"/>
        <v>0</v>
      </c>
    </row>
    <row r="16" spans="1:11" ht="17.45" customHeight="1" x14ac:dyDescent="0.4">
      <c r="A16" s="67" t="s">
        <v>58</v>
      </c>
      <c r="B16" s="68">
        <v>2</v>
      </c>
      <c r="C16" s="69"/>
      <c r="D16" s="69"/>
      <c r="E16" s="69"/>
      <c r="F16" s="70">
        <f t="shared" si="0"/>
        <v>0</v>
      </c>
      <c r="G16" s="88">
        <v>281</v>
      </c>
      <c r="H16" s="72"/>
      <c r="I16" s="73">
        <f t="shared" si="1"/>
        <v>0</v>
      </c>
      <c r="J16" s="74"/>
      <c r="K16" s="75">
        <f t="shared" si="2"/>
        <v>0</v>
      </c>
    </row>
    <row r="17" spans="1:11" ht="17.45" customHeight="1" x14ac:dyDescent="0.4">
      <c r="A17" s="76" t="s">
        <v>59</v>
      </c>
      <c r="B17" s="68">
        <v>2</v>
      </c>
      <c r="C17" s="69"/>
      <c r="D17" s="69"/>
      <c r="E17" s="69"/>
      <c r="F17" s="70">
        <f t="shared" si="0"/>
        <v>0</v>
      </c>
      <c r="G17" s="88">
        <v>283</v>
      </c>
      <c r="H17" s="72"/>
      <c r="I17" s="73">
        <f t="shared" si="1"/>
        <v>0</v>
      </c>
      <c r="J17" s="74"/>
      <c r="K17" s="75">
        <f t="shared" si="2"/>
        <v>0</v>
      </c>
    </row>
    <row r="18" spans="1:11" ht="17.45" customHeight="1" x14ac:dyDescent="0.4">
      <c r="A18" s="67" t="s">
        <v>60</v>
      </c>
      <c r="B18" s="68">
        <v>2</v>
      </c>
      <c r="C18" s="69"/>
      <c r="D18" s="69"/>
      <c r="E18" s="69"/>
      <c r="F18" s="70">
        <f t="shared" si="0"/>
        <v>0</v>
      </c>
      <c r="G18" s="88">
        <v>326</v>
      </c>
      <c r="H18" s="72"/>
      <c r="I18" s="73">
        <f t="shared" si="1"/>
        <v>0</v>
      </c>
      <c r="J18" s="74"/>
      <c r="K18" s="75">
        <f t="shared" si="2"/>
        <v>0</v>
      </c>
    </row>
    <row r="19" spans="1:11" ht="17.45" customHeight="1" x14ac:dyDescent="0.4">
      <c r="A19" s="76" t="s">
        <v>61</v>
      </c>
      <c r="B19" s="68">
        <v>2</v>
      </c>
      <c r="C19" s="69"/>
      <c r="D19" s="69"/>
      <c r="E19" s="69"/>
      <c r="F19" s="70">
        <f t="shared" si="0"/>
        <v>0</v>
      </c>
      <c r="G19" s="88">
        <v>307</v>
      </c>
      <c r="H19" s="72"/>
      <c r="I19" s="73">
        <f t="shared" si="1"/>
        <v>0</v>
      </c>
      <c r="J19" s="74"/>
      <c r="K19" s="75">
        <f t="shared" si="2"/>
        <v>0</v>
      </c>
    </row>
    <row r="20" spans="1:11" ht="17.45" customHeight="1" x14ac:dyDescent="0.4">
      <c r="A20" s="76" t="s">
        <v>31</v>
      </c>
      <c r="B20" s="68">
        <v>2</v>
      </c>
      <c r="C20" s="69"/>
      <c r="D20" s="69"/>
      <c r="E20" s="69"/>
      <c r="F20" s="70">
        <f t="shared" si="0"/>
        <v>0</v>
      </c>
      <c r="G20" s="88">
        <v>250</v>
      </c>
      <c r="H20" s="72"/>
      <c r="I20" s="73">
        <f t="shared" si="1"/>
        <v>0</v>
      </c>
      <c r="J20" s="74"/>
      <c r="K20" s="75">
        <f t="shared" si="2"/>
        <v>0</v>
      </c>
    </row>
    <row r="21" spans="1:11" ht="17.45" customHeight="1" thickBot="1" x14ac:dyDescent="0.45">
      <c r="A21" s="78" t="s">
        <v>32</v>
      </c>
      <c r="B21" s="68">
        <v>2</v>
      </c>
      <c r="C21" s="69"/>
      <c r="D21" s="69"/>
      <c r="E21" s="69"/>
      <c r="F21" s="70">
        <f t="shared" si="0"/>
        <v>0</v>
      </c>
      <c r="G21" s="89">
        <v>252</v>
      </c>
      <c r="H21" s="72"/>
      <c r="I21" s="73">
        <f t="shared" si="1"/>
        <v>0</v>
      </c>
      <c r="J21" s="74"/>
      <c r="K21" s="75">
        <f t="shared" si="2"/>
        <v>0</v>
      </c>
    </row>
    <row r="22" spans="1:11" ht="17.45" customHeight="1" x14ac:dyDescent="0.4">
      <c r="A22" s="136" t="s">
        <v>33</v>
      </c>
      <c r="B22" s="138"/>
      <c r="C22" s="140"/>
      <c r="D22" s="140"/>
      <c r="E22" s="140"/>
      <c r="F22" s="140"/>
      <c r="G22" s="142">
        <f>SUM(G10:G21)</f>
        <v>3199</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84" t="s">
        <v>35</v>
      </c>
      <c r="C25" s="84"/>
      <c r="D25" s="84"/>
      <c r="E25" s="84"/>
      <c r="F25" s="84"/>
      <c r="G25" s="84"/>
      <c r="H25" s="84"/>
      <c r="I25" s="84"/>
      <c r="J25" s="84"/>
      <c r="K25" s="84"/>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84"/>
      <c r="C38" s="84"/>
      <c r="D38" s="84"/>
      <c r="E38" s="84"/>
      <c r="F38" s="84"/>
      <c r="G38" s="84"/>
      <c r="H38" s="84"/>
      <c r="I38" s="84"/>
      <c r="J38" s="86"/>
    </row>
    <row r="39" spans="1:11" ht="17.45" customHeight="1" x14ac:dyDescent="0.4">
      <c r="A39" s="85"/>
      <c r="B39" s="84"/>
      <c r="C39" s="84"/>
      <c r="D39" s="84"/>
      <c r="E39" s="84"/>
      <c r="F39" s="84"/>
      <c r="G39" s="84"/>
      <c r="H39" s="84"/>
    </row>
    <row r="40" spans="1:11" ht="17.45" customHeight="1" x14ac:dyDescent="0.4">
      <c r="A40" s="85"/>
      <c r="B40" s="84"/>
      <c r="C40" s="84"/>
      <c r="D40" s="84"/>
      <c r="E40" s="84"/>
      <c r="F40" s="84"/>
      <c r="G40" s="84"/>
      <c r="K40" s="87"/>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G16" sqref="G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57"/>
      <c r="B2" s="57"/>
      <c r="C2" s="57"/>
      <c r="D2" s="57"/>
      <c r="E2" s="57"/>
      <c r="F2" s="57"/>
      <c r="G2" s="57"/>
      <c r="H2" s="57"/>
      <c r="I2" s="57"/>
      <c r="J2" s="57"/>
      <c r="K2" s="57"/>
    </row>
    <row r="3" spans="1:11" ht="17.45" customHeight="1" x14ac:dyDescent="0.4">
      <c r="A3" s="122"/>
      <c r="B3" s="122"/>
      <c r="C3" s="122"/>
      <c r="D3" s="122"/>
      <c r="E3" s="122"/>
      <c r="F3" s="122"/>
      <c r="G3" s="122"/>
      <c r="H3" s="122"/>
      <c r="I3" s="122"/>
      <c r="J3" s="122"/>
      <c r="K3" s="122"/>
    </row>
    <row r="4" spans="1:11" ht="17.45" customHeight="1" x14ac:dyDescent="0.4">
      <c r="B4" s="56" t="s">
        <v>0</v>
      </c>
      <c r="I4" s="58" t="s">
        <v>63</v>
      </c>
      <c r="J4" s="123" t="s">
        <v>85</v>
      </c>
      <c r="K4" s="123" t="s">
        <v>68</v>
      </c>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1</v>
      </c>
      <c r="C10" s="69"/>
      <c r="D10" s="69"/>
      <c r="E10" s="69"/>
      <c r="F10" s="70">
        <f>B10*C10*D10-E10</f>
        <v>0</v>
      </c>
      <c r="G10" s="71">
        <v>155</v>
      </c>
      <c r="H10" s="72"/>
      <c r="I10" s="73">
        <f>+G10*H10</f>
        <v>0</v>
      </c>
      <c r="J10" s="74"/>
      <c r="K10" s="75">
        <f>ROUNDDOWN(F10+I10-J10,0)</f>
        <v>0</v>
      </c>
    </row>
    <row r="11" spans="1:11" ht="17.45" customHeight="1" x14ac:dyDescent="0.4">
      <c r="A11" s="76" t="s">
        <v>69</v>
      </c>
      <c r="B11" s="68">
        <v>1</v>
      </c>
      <c r="C11" s="69"/>
      <c r="D11" s="69"/>
      <c r="E11" s="69"/>
      <c r="F11" s="70">
        <f t="shared" ref="F11:F21" si="0">B11*C11*D11-E11</f>
        <v>0</v>
      </c>
      <c r="G11" s="88">
        <v>192</v>
      </c>
      <c r="H11" s="72"/>
      <c r="I11" s="73">
        <f t="shared" ref="I11:I21" si="1">+G11*H11</f>
        <v>0</v>
      </c>
      <c r="J11" s="74"/>
      <c r="K11" s="75">
        <f t="shared" ref="K11:K21" si="2">ROUNDDOWN(F11+I11-J11,0)</f>
        <v>0</v>
      </c>
    </row>
    <row r="12" spans="1:11" ht="17.45" customHeight="1" x14ac:dyDescent="0.4">
      <c r="A12" s="67" t="s">
        <v>70</v>
      </c>
      <c r="B12" s="68">
        <v>1</v>
      </c>
      <c r="C12" s="69"/>
      <c r="D12" s="69"/>
      <c r="E12" s="69"/>
      <c r="F12" s="70">
        <f t="shared" si="0"/>
        <v>0</v>
      </c>
      <c r="G12" s="88">
        <v>196</v>
      </c>
      <c r="H12" s="72"/>
      <c r="I12" s="73">
        <f t="shared" si="1"/>
        <v>0</v>
      </c>
      <c r="J12" s="74"/>
      <c r="K12" s="75">
        <f t="shared" si="2"/>
        <v>0</v>
      </c>
    </row>
    <row r="13" spans="1:11" ht="17.45" customHeight="1" x14ac:dyDescent="0.4">
      <c r="A13" s="76" t="s">
        <v>71</v>
      </c>
      <c r="B13" s="68">
        <v>1</v>
      </c>
      <c r="C13" s="69"/>
      <c r="D13" s="69"/>
      <c r="E13" s="69"/>
      <c r="F13" s="70">
        <f t="shared" si="0"/>
        <v>0</v>
      </c>
      <c r="G13" s="88">
        <v>218</v>
      </c>
      <c r="H13" s="77"/>
      <c r="I13" s="73">
        <f t="shared" si="1"/>
        <v>0</v>
      </c>
      <c r="J13" s="74"/>
      <c r="K13" s="75">
        <f t="shared" si="2"/>
        <v>0</v>
      </c>
    </row>
    <row r="14" spans="1:11" ht="17.45" customHeight="1" x14ac:dyDescent="0.4">
      <c r="A14" s="67" t="s">
        <v>72</v>
      </c>
      <c r="B14" s="68">
        <v>1</v>
      </c>
      <c r="C14" s="69"/>
      <c r="D14" s="69"/>
      <c r="E14" s="69"/>
      <c r="F14" s="70">
        <f t="shared" si="0"/>
        <v>0</v>
      </c>
      <c r="G14" s="88">
        <v>234</v>
      </c>
      <c r="H14" s="77"/>
      <c r="I14" s="73">
        <f t="shared" si="1"/>
        <v>0</v>
      </c>
      <c r="J14" s="74"/>
      <c r="K14" s="75">
        <f t="shared" si="2"/>
        <v>0</v>
      </c>
    </row>
    <row r="15" spans="1:11" ht="17.45" customHeight="1" x14ac:dyDescent="0.4">
      <c r="A15" s="76" t="s">
        <v>73</v>
      </c>
      <c r="B15" s="68">
        <v>1</v>
      </c>
      <c r="C15" s="69"/>
      <c r="D15" s="69"/>
      <c r="E15" s="69"/>
      <c r="F15" s="70">
        <f t="shared" si="0"/>
        <v>0</v>
      </c>
      <c r="G15" s="88">
        <v>235</v>
      </c>
      <c r="H15" s="77"/>
      <c r="I15" s="73">
        <f t="shared" si="1"/>
        <v>0</v>
      </c>
      <c r="J15" s="74"/>
      <c r="K15" s="75">
        <f t="shared" si="2"/>
        <v>0</v>
      </c>
    </row>
    <row r="16" spans="1:11" ht="17.45" customHeight="1" x14ac:dyDescent="0.4">
      <c r="A16" s="67" t="s">
        <v>58</v>
      </c>
      <c r="B16" s="68">
        <v>1</v>
      </c>
      <c r="C16" s="69"/>
      <c r="D16" s="69"/>
      <c r="E16" s="69"/>
      <c r="F16" s="70">
        <f t="shared" si="0"/>
        <v>0</v>
      </c>
      <c r="G16" s="88">
        <v>266</v>
      </c>
      <c r="H16" s="72"/>
      <c r="I16" s="73">
        <f t="shared" si="1"/>
        <v>0</v>
      </c>
      <c r="J16" s="74"/>
      <c r="K16" s="75">
        <f t="shared" si="2"/>
        <v>0</v>
      </c>
    </row>
    <row r="17" spans="1:11" ht="17.45" customHeight="1" x14ac:dyDescent="0.4">
      <c r="A17" s="76" t="s">
        <v>59</v>
      </c>
      <c r="B17" s="68">
        <v>1</v>
      </c>
      <c r="C17" s="69"/>
      <c r="D17" s="69"/>
      <c r="E17" s="69"/>
      <c r="F17" s="70">
        <f t="shared" si="0"/>
        <v>0</v>
      </c>
      <c r="G17" s="88">
        <v>226</v>
      </c>
      <c r="H17" s="72"/>
      <c r="I17" s="73">
        <f t="shared" si="1"/>
        <v>0</v>
      </c>
      <c r="J17" s="74"/>
      <c r="K17" s="75">
        <f t="shared" si="2"/>
        <v>0</v>
      </c>
    </row>
    <row r="18" spans="1:11" ht="17.45" customHeight="1" x14ac:dyDescent="0.4">
      <c r="A18" s="67" t="s">
        <v>60</v>
      </c>
      <c r="B18" s="68">
        <v>1</v>
      </c>
      <c r="C18" s="69"/>
      <c r="D18" s="69"/>
      <c r="E18" s="69"/>
      <c r="F18" s="70">
        <f t="shared" si="0"/>
        <v>0</v>
      </c>
      <c r="G18" s="88">
        <v>180</v>
      </c>
      <c r="H18" s="72"/>
      <c r="I18" s="73">
        <f t="shared" si="1"/>
        <v>0</v>
      </c>
      <c r="J18" s="74"/>
      <c r="K18" s="75">
        <f t="shared" si="2"/>
        <v>0</v>
      </c>
    </row>
    <row r="19" spans="1:11" ht="17.45" customHeight="1" x14ac:dyDescent="0.4">
      <c r="A19" s="76" t="s">
        <v>61</v>
      </c>
      <c r="B19" s="68">
        <v>1</v>
      </c>
      <c r="C19" s="69"/>
      <c r="D19" s="69"/>
      <c r="E19" s="69"/>
      <c r="F19" s="70">
        <f t="shared" si="0"/>
        <v>0</v>
      </c>
      <c r="G19" s="88">
        <v>166</v>
      </c>
      <c r="H19" s="72"/>
      <c r="I19" s="73">
        <f t="shared" si="1"/>
        <v>0</v>
      </c>
      <c r="J19" s="74"/>
      <c r="K19" s="75">
        <f t="shared" si="2"/>
        <v>0</v>
      </c>
    </row>
    <row r="20" spans="1:11" ht="17.45" customHeight="1" x14ac:dyDescent="0.4">
      <c r="A20" s="76" t="s">
        <v>31</v>
      </c>
      <c r="B20" s="68">
        <v>1</v>
      </c>
      <c r="C20" s="69"/>
      <c r="D20" s="69"/>
      <c r="E20" s="69"/>
      <c r="F20" s="70">
        <f t="shared" si="0"/>
        <v>0</v>
      </c>
      <c r="G20" s="88">
        <v>150</v>
      </c>
      <c r="H20" s="72"/>
      <c r="I20" s="73">
        <f t="shared" si="1"/>
        <v>0</v>
      </c>
      <c r="J20" s="74"/>
      <c r="K20" s="75">
        <f t="shared" si="2"/>
        <v>0</v>
      </c>
    </row>
    <row r="21" spans="1:11" ht="17.45" customHeight="1" thickBot="1" x14ac:dyDescent="0.45">
      <c r="A21" s="78" t="s">
        <v>32</v>
      </c>
      <c r="B21" s="68">
        <v>1</v>
      </c>
      <c r="C21" s="69"/>
      <c r="D21" s="69"/>
      <c r="E21" s="69"/>
      <c r="F21" s="70">
        <f t="shared" si="0"/>
        <v>0</v>
      </c>
      <c r="G21" s="89">
        <v>157</v>
      </c>
      <c r="H21" s="72"/>
      <c r="I21" s="73">
        <f t="shared" si="1"/>
        <v>0</v>
      </c>
      <c r="J21" s="74"/>
      <c r="K21" s="75">
        <f t="shared" si="2"/>
        <v>0</v>
      </c>
    </row>
    <row r="22" spans="1:11" ht="17.45" customHeight="1" x14ac:dyDescent="0.4">
      <c r="A22" s="136" t="s">
        <v>33</v>
      </c>
      <c r="B22" s="138"/>
      <c r="C22" s="140"/>
      <c r="D22" s="140"/>
      <c r="E22" s="140"/>
      <c r="F22" s="140"/>
      <c r="G22" s="142">
        <f>SUM(G10:G21)</f>
        <v>2375</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84" t="s">
        <v>35</v>
      </c>
      <c r="C25" s="84"/>
      <c r="D25" s="84"/>
      <c r="E25" s="84"/>
      <c r="F25" s="84"/>
      <c r="G25" s="84"/>
      <c r="H25" s="84"/>
      <c r="I25" s="84"/>
      <c r="J25" s="84"/>
      <c r="K25" s="84"/>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84"/>
      <c r="C38" s="84"/>
      <c r="D38" s="84"/>
      <c r="E38" s="84"/>
      <c r="F38" s="84"/>
      <c r="G38" s="84"/>
      <c r="H38" s="84"/>
      <c r="I38" s="84"/>
      <c r="J38" s="86"/>
    </row>
    <row r="39" spans="1:11" ht="17.45" customHeight="1" x14ac:dyDescent="0.4">
      <c r="A39" s="85"/>
      <c r="B39" s="84"/>
      <c r="C39" s="84"/>
      <c r="D39" s="84"/>
      <c r="E39" s="84"/>
      <c r="F39" s="84"/>
      <c r="G39" s="84"/>
      <c r="H39" s="84"/>
    </row>
    <row r="40" spans="1:11" ht="17.45" customHeight="1" x14ac:dyDescent="0.4">
      <c r="A40" s="85"/>
      <c r="B40" s="84"/>
      <c r="C40" s="84"/>
      <c r="D40" s="84"/>
      <c r="E40" s="84"/>
      <c r="F40" s="84"/>
      <c r="G40" s="84"/>
      <c r="K40" s="87"/>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Q16" sqref="Q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57"/>
      <c r="B2" s="57"/>
      <c r="C2" s="57"/>
      <c r="D2" s="57"/>
      <c r="E2" s="57"/>
      <c r="F2" s="57"/>
      <c r="G2" s="57"/>
      <c r="H2" s="57"/>
      <c r="I2" s="57"/>
      <c r="J2" s="57"/>
      <c r="K2" s="57"/>
    </row>
    <row r="3" spans="1:11" ht="17.45" customHeight="1" x14ac:dyDescent="0.4">
      <c r="A3" s="122"/>
      <c r="B3" s="122"/>
      <c r="C3" s="122"/>
      <c r="D3" s="122"/>
      <c r="E3" s="122"/>
      <c r="F3" s="122"/>
      <c r="G3" s="122"/>
      <c r="H3" s="122"/>
      <c r="I3" s="122"/>
      <c r="J3" s="122"/>
      <c r="K3" s="122"/>
    </row>
    <row r="4" spans="1:11" ht="17.45" customHeight="1" x14ac:dyDescent="0.4">
      <c r="B4" s="56" t="s">
        <v>0</v>
      </c>
      <c r="I4" s="58" t="s">
        <v>86</v>
      </c>
      <c r="J4" s="123" t="s">
        <v>87</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74</v>
      </c>
      <c r="B10" s="68">
        <v>10</v>
      </c>
      <c r="C10" s="69"/>
      <c r="D10" s="69"/>
      <c r="E10" s="69"/>
      <c r="F10" s="70">
        <f>B10*C10*D10-E10</f>
        <v>0</v>
      </c>
      <c r="G10" s="71">
        <v>1394</v>
      </c>
      <c r="H10" s="72"/>
      <c r="I10" s="73">
        <f>+G10*H10</f>
        <v>0</v>
      </c>
      <c r="J10" s="74"/>
      <c r="K10" s="75">
        <f>ROUNDDOWN(F10+I10-J10,0)</f>
        <v>0</v>
      </c>
    </row>
    <row r="11" spans="1:11" ht="17.45" customHeight="1" x14ac:dyDescent="0.4">
      <c r="A11" s="76" t="s">
        <v>75</v>
      </c>
      <c r="B11" s="68">
        <v>10</v>
      </c>
      <c r="C11" s="69"/>
      <c r="D11" s="69"/>
      <c r="E11" s="69"/>
      <c r="F11" s="70">
        <f t="shared" ref="F11:F21" si="0">B11*C11*D11-E11</f>
        <v>0</v>
      </c>
      <c r="G11" s="71">
        <v>1411</v>
      </c>
      <c r="H11" s="72"/>
      <c r="I11" s="73">
        <f t="shared" ref="I11:I21" si="1">+G11*H11</f>
        <v>0</v>
      </c>
      <c r="J11" s="74"/>
      <c r="K11" s="75">
        <f t="shared" ref="K11:K21" si="2">ROUNDDOWN(F11+I11-J11,0)</f>
        <v>0</v>
      </c>
    </row>
    <row r="12" spans="1:11" ht="17.45" customHeight="1" x14ac:dyDescent="0.4">
      <c r="A12" s="67" t="s">
        <v>76</v>
      </c>
      <c r="B12" s="68">
        <v>10</v>
      </c>
      <c r="C12" s="69"/>
      <c r="D12" s="69"/>
      <c r="E12" s="69"/>
      <c r="F12" s="70">
        <f t="shared" si="0"/>
        <v>0</v>
      </c>
      <c r="G12" s="71">
        <v>1334</v>
      </c>
      <c r="H12" s="72"/>
      <c r="I12" s="73">
        <f t="shared" si="1"/>
        <v>0</v>
      </c>
      <c r="J12" s="74"/>
      <c r="K12" s="75">
        <f t="shared" si="2"/>
        <v>0</v>
      </c>
    </row>
    <row r="13" spans="1:11" ht="17.45" customHeight="1" x14ac:dyDescent="0.4">
      <c r="A13" s="76" t="s">
        <v>77</v>
      </c>
      <c r="B13" s="68">
        <v>10</v>
      </c>
      <c r="C13" s="69"/>
      <c r="D13" s="69"/>
      <c r="E13" s="69"/>
      <c r="F13" s="70">
        <f t="shared" si="0"/>
        <v>0</v>
      </c>
      <c r="G13" s="71">
        <v>1486</v>
      </c>
      <c r="H13" s="77"/>
      <c r="I13" s="73">
        <f t="shared" si="1"/>
        <v>0</v>
      </c>
      <c r="J13" s="74"/>
      <c r="K13" s="75">
        <f t="shared" si="2"/>
        <v>0</v>
      </c>
    </row>
    <row r="14" spans="1:11" ht="17.45" customHeight="1" x14ac:dyDescent="0.4">
      <c r="A14" s="67" t="s">
        <v>78</v>
      </c>
      <c r="B14" s="68">
        <v>10</v>
      </c>
      <c r="C14" s="69"/>
      <c r="D14" s="69"/>
      <c r="E14" s="69"/>
      <c r="F14" s="70">
        <f t="shared" si="0"/>
        <v>0</v>
      </c>
      <c r="G14" s="71">
        <v>1603</v>
      </c>
      <c r="H14" s="77"/>
      <c r="I14" s="73">
        <f t="shared" si="1"/>
        <v>0</v>
      </c>
      <c r="J14" s="74"/>
      <c r="K14" s="75">
        <f t="shared" si="2"/>
        <v>0</v>
      </c>
    </row>
    <row r="15" spans="1:11" ht="17.45" customHeight="1" x14ac:dyDescent="0.4">
      <c r="A15" s="76" t="s">
        <v>79</v>
      </c>
      <c r="B15" s="68">
        <v>10</v>
      </c>
      <c r="C15" s="69"/>
      <c r="D15" s="69"/>
      <c r="E15" s="69"/>
      <c r="F15" s="70">
        <f t="shared" si="0"/>
        <v>0</v>
      </c>
      <c r="G15" s="71">
        <v>1649</v>
      </c>
      <c r="H15" s="77"/>
      <c r="I15" s="73">
        <f t="shared" si="1"/>
        <v>0</v>
      </c>
      <c r="J15" s="74"/>
      <c r="K15" s="75">
        <f t="shared" si="2"/>
        <v>0</v>
      </c>
    </row>
    <row r="16" spans="1:11" ht="17.45" customHeight="1" x14ac:dyDescent="0.4">
      <c r="A16" s="67" t="s">
        <v>58</v>
      </c>
      <c r="B16" s="68">
        <v>10</v>
      </c>
      <c r="C16" s="69"/>
      <c r="D16" s="69"/>
      <c r="E16" s="69"/>
      <c r="F16" s="70">
        <f t="shared" si="0"/>
        <v>0</v>
      </c>
      <c r="G16" s="71">
        <v>1776</v>
      </c>
      <c r="H16" s="72"/>
      <c r="I16" s="73">
        <f t="shared" si="1"/>
        <v>0</v>
      </c>
      <c r="J16" s="74"/>
      <c r="K16" s="75">
        <f t="shared" si="2"/>
        <v>0</v>
      </c>
    </row>
    <row r="17" spans="1:11" ht="17.45" customHeight="1" x14ac:dyDescent="0.4">
      <c r="A17" s="76" t="s">
        <v>59</v>
      </c>
      <c r="B17" s="68">
        <v>10</v>
      </c>
      <c r="C17" s="69"/>
      <c r="D17" s="69"/>
      <c r="E17" s="69"/>
      <c r="F17" s="70">
        <f t="shared" si="0"/>
        <v>0</v>
      </c>
      <c r="G17" s="71">
        <v>1728</v>
      </c>
      <c r="H17" s="72"/>
      <c r="I17" s="73">
        <f t="shared" si="1"/>
        <v>0</v>
      </c>
      <c r="J17" s="74"/>
      <c r="K17" s="75">
        <f t="shared" si="2"/>
        <v>0</v>
      </c>
    </row>
    <row r="18" spans="1:11" ht="17.45" customHeight="1" x14ac:dyDescent="0.4">
      <c r="A18" s="67" t="s">
        <v>60</v>
      </c>
      <c r="B18" s="68">
        <v>10</v>
      </c>
      <c r="C18" s="69"/>
      <c r="D18" s="69"/>
      <c r="E18" s="69"/>
      <c r="F18" s="70">
        <f t="shared" si="0"/>
        <v>0</v>
      </c>
      <c r="G18" s="71">
        <v>1886</v>
      </c>
      <c r="H18" s="72"/>
      <c r="I18" s="73">
        <f t="shared" si="1"/>
        <v>0</v>
      </c>
      <c r="J18" s="74"/>
      <c r="K18" s="75">
        <f t="shared" si="2"/>
        <v>0</v>
      </c>
    </row>
    <row r="19" spans="1:11" ht="17.45" customHeight="1" x14ac:dyDescent="0.4">
      <c r="A19" s="76" t="s">
        <v>61</v>
      </c>
      <c r="B19" s="68">
        <v>10</v>
      </c>
      <c r="C19" s="69"/>
      <c r="D19" s="69"/>
      <c r="E19" s="69"/>
      <c r="F19" s="70">
        <f t="shared" si="0"/>
        <v>0</v>
      </c>
      <c r="G19" s="71">
        <v>1843</v>
      </c>
      <c r="H19" s="72"/>
      <c r="I19" s="73">
        <f t="shared" si="1"/>
        <v>0</v>
      </c>
      <c r="J19" s="74"/>
      <c r="K19" s="75">
        <f t="shared" si="2"/>
        <v>0</v>
      </c>
    </row>
    <row r="20" spans="1:11" ht="17.45" customHeight="1" x14ac:dyDescent="0.4">
      <c r="A20" s="76" t="s">
        <v>31</v>
      </c>
      <c r="B20" s="68">
        <v>10</v>
      </c>
      <c r="C20" s="69"/>
      <c r="D20" s="69"/>
      <c r="E20" s="69"/>
      <c r="F20" s="70">
        <f t="shared" si="0"/>
        <v>0</v>
      </c>
      <c r="G20" s="71">
        <v>1550</v>
      </c>
      <c r="H20" s="72"/>
      <c r="I20" s="73">
        <f t="shared" si="1"/>
        <v>0</v>
      </c>
      <c r="J20" s="74"/>
      <c r="K20" s="75">
        <f t="shared" si="2"/>
        <v>0</v>
      </c>
    </row>
    <row r="21" spans="1:11" ht="17.45" customHeight="1" thickBot="1" x14ac:dyDescent="0.45">
      <c r="A21" s="78" t="s">
        <v>32</v>
      </c>
      <c r="B21" s="68">
        <v>10</v>
      </c>
      <c r="C21" s="69"/>
      <c r="D21" s="69"/>
      <c r="E21" s="69"/>
      <c r="F21" s="70">
        <f t="shared" si="0"/>
        <v>0</v>
      </c>
      <c r="G21" s="71">
        <v>1579</v>
      </c>
      <c r="H21" s="72"/>
      <c r="I21" s="73">
        <f t="shared" si="1"/>
        <v>0</v>
      </c>
      <c r="J21" s="74"/>
      <c r="K21" s="75">
        <f t="shared" si="2"/>
        <v>0</v>
      </c>
    </row>
    <row r="22" spans="1:11" ht="17.45" customHeight="1" x14ac:dyDescent="0.4">
      <c r="A22" s="136" t="s">
        <v>33</v>
      </c>
      <c r="B22" s="138"/>
      <c r="C22" s="140"/>
      <c r="D22" s="140"/>
      <c r="E22" s="140"/>
      <c r="F22" s="140"/>
      <c r="G22" s="142">
        <f>SUM(G10:G21)</f>
        <v>19239</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84" t="s">
        <v>35</v>
      </c>
      <c r="C25" s="84"/>
      <c r="D25" s="84"/>
      <c r="E25" s="84"/>
      <c r="F25" s="84"/>
      <c r="G25" s="84"/>
      <c r="H25" s="84"/>
      <c r="I25" s="84"/>
      <c r="J25" s="84"/>
      <c r="K25" s="84"/>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84"/>
      <c r="C38" s="84"/>
      <c r="D38" s="84"/>
      <c r="E38" s="84"/>
      <c r="F38" s="84"/>
      <c r="G38" s="84"/>
      <c r="H38" s="84"/>
      <c r="I38" s="84"/>
      <c r="J38" s="86"/>
    </row>
    <row r="39" spans="1:11" ht="17.45" customHeight="1" x14ac:dyDescent="0.4">
      <c r="A39" s="85"/>
      <c r="B39" s="84"/>
      <c r="C39" s="84"/>
      <c r="D39" s="84"/>
      <c r="E39" s="84"/>
      <c r="F39" s="84"/>
      <c r="G39" s="84"/>
      <c r="H39" s="84"/>
    </row>
    <row r="40" spans="1:11" ht="17.45" customHeight="1" x14ac:dyDescent="0.4">
      <c r="A40" s="85"/>
      <c r="B40" s="84"/>
      <c r="C40" s="84"/>
      <c r="D40" s="84"/>
      <c r="E40" s="84"/>
      <c r="F40" s="84"/>
      <c r="G40" s="84"/>
      <c r="K40" s="87"/>
    </row>
  </sheetData>
  <mergeCells count="25">
    <mergeCell ref="B32:K33"/>
    <mergeCell ref="B34:K34"/>
    <mergeCell ref="B35:K35"/>
    <mergeCell ref="B36:K36"/>
    <mergeCell ref="B37:K37"/>
    <mergeCell ref="B30:K31"/>
    <mergeCell ref="A22:A23"/>
    <mergeCell ref="B22:B23"/>
    <mergeCell ref="C22:C23"/>
    <mergeCell ref="D22:D23"/>
    <mergeCell ref="E22:E23"/>
    <mergeCell ref="F22:F23"/>
    <mergeCell ref="G22:G23"/>
    <mergeCell ref="H22:H23"/>
    <mergeCell ref="I22:I23"/>
    <mergeCell ref="B26:K27"/>
    <mergeCell ref="B28:K29"/>
    <mergeCell ref="A1:K1"/>
    <mergeCell ref="A3:K3"/>
    <mergeCell ref="J4:K5"/>
    <mergeCell ref="A7:A9"/>
    <mergeCell ref="B7:F7"/>
    <mergeCell ref="G7:I7"/>
    <mergeCell ref="J7:J8"/>
    <mergeCell ref="K7:K8"/>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G16" sqref="G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90"/>
      <c r="B2" s="90"/>
      <c r="C2" s="90"/>
      <c r="D2" s="90"/>
      <c r="E2" s="90"/>
      <c r="F2" s="90"/>
      <c r="G2" s="90"/>
      <c r="H2" s="90"/>
      <c r="I2" s="90"/>
      <c r="J2" s="90"/>
      <c r="K2" s="90"/>
    </row>
    <row r="3" spans="1:11" ht="17.45" customHeight="1" x14ac:dyDescent="0.4">
      <c r="A3" s="122"/>
      <c r="B3" s="122"/>
      <c r="C3" s="122"/>
      <c r="D3" s="122"/>
      <c r="E3" s="122"/>
      <c r="F3" s="122"/>
      <c r="G3" s="122"/>
      <c r="H3" s="122"/>
      <c r="I3" s="122"/>
      <c r="J3" s="122"/>
      <c r="K3" s="122"/>
    </row>
    <row r="4" spans="1:11" ht="17.45" customHeight="1" x14ac:dyDescent="0.4">
      <c r="B4" s="56" t="s">
        <v>0</v>
      </c>
      <c r="I4" s="58" t="s">
        <v>88</v>
      </c>
      <c r="J4" s="123" t="s">
        <v>89</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7</v>
      </c>
      <c r="C10" s="69"/>
      <c r="D10" s="69"/>
      <c r="E10" s="69"/>
      <c r="F10" s="70">
        <f>B10*C10*D10-E10</f>
        <v>0</v>
      </c>
      <c r="G10" s="71">
        <v>1392</v>
      </c>
      <c r="H10" s="72"/>
      <c r="I10" s="73">
        <f>+G10*H10</f>
        <v>0</v>
      </c>
      <c r="J10" s="74"/>
      <c r="K10" s="75">
        <f>ROUNDDOWN(F10+I10-J10,0)</f>
        <v>0</v>
      </c>
    </row>
    <row r="11" spans="1:11" ht="17.45" customHeight="1" x14ac:dyDescent="0.4">
      <c r="A11" s="91" t="s">
        <v>53</v>
      </c>
      <c r="B11" s="68">
        <v>7</v>
      </c>
      <c r="C11" s="69"/>
      <c r="D11" s="69"/>
      <c r="E11" s="69"/>
      <c r="F11" s="70">
        <f t="shared" ref="F11:F21" si="0">B11*C11*D11-E11</f>
        <v>0</v>
      </c>
      <c r="G11" s="71">
        <v>1488</v>
      </c>
      <c r="H11" s="72"/>
      <c r="I11" s="73">
        <f t="shared" ref="I11:I21" si="1">+G11*H11</f>
        <v>0</v>
      </c>
      <c r="J11" s="74"/>
      <c r="K11" s="75">
        <f t="shared" ref="K11:K21" si="2">ROUNDDOWN(F11+I11-J11,0)</f>
        <v>0</v>
      </c>
    </row>
    <row r="12" spans="1:11" ht="17.45" customHeight="1" x14ac:dyDescent="0.4">
      <c r="A12" s="67" t="s">
        <v>54</v>
      </c>
      <c r="B12" s="68">
        <v>7</v>
      </c>
      <c r="C12" s="69"/>
      <c r="D12" s="69"/>
      <c r="E12" s="69"/>
      <c r="F12" s="70">
        <f t="shared" si="0"/>
        <v>0</v>
      </c>
      <c r="G12" s="71">
        <v>1416</v>
      </c>
      <c r="H12" s="72"/>
      <c r="I12" s="73">
        <f t="shared" si="1"/>
        <v>0</v>
      </c>
      <c r="J12" s="74"/>
      <c r="K12" s="75">
        <f t="shared" si="2"/>
        <v>0</v>
      </c>
    </row>
    <row r="13" spans="1:11" ht="17.45" customHeight="1" x14ac:dyDescent="0.4">
      <c r="A13" s="91" t="s">
        <v>55</v>
      </c>
      <c r="B13" s="68">
        <v>7</v>
      </c>
      <c r="C13" s="69"/>
      <c r="D13" s="69"/>
      <c r="E13" s="69"/>
      <c r="F13" s="70">
        <f t="shared" si="0"/>
        <v>0</v>
      </c>
      <c r="G13" s="71">
        <v>1632</v>
      </c>
      <c r="H13" s="77"/>
      <c r="I13" s="73">
        <f t="shared" si="1"/>
        <v>0</v>
      </c>
      <c r="J13" s="74"/>
      <c r="K13" s="75">
        <f t="shared" si="2"/>
        <v>0</v>
      </c>
    </row>
    <row r="14" spans="1:11" ht="17.45" customHeight="1" x14ac:dyDescent="0.4">
      <c r="A14" s="67" t="s">
        <v>56</v>
      </c>
      <c r="B14" s="68">
        <v>10</v>
      </c>
      <c r="C14" s="69"/>
      <c r="D14" s="69"/>
      <c r="E14" s="69"/>
      <c r="F14" s="70">
        <f t="shared" si="0"/>
        <v>0</v>
      </c>
      <c r="G14" s="71">
        <v>1704</v>
      </c>
      <c r="H14" s="77"/>
      <c r="I14" s="73">
        <f t="shared" si="1"/>
        <v>0</v>
      </c>
      <c r="J14" s="74"/>
      <c r="K14" s="75">
        <f t="shared" si="2"/>
        <v>0</v>
      </c>
    </row>
    <row r="15" spans="1:11" ht="17.45" customHeight="1" x14ac:dyDescent="0.4">
      <c r="A15" s="91" t="s">
        <v>57</v>
      </c>
      <c r="B15" s="68">
        <v>10</v>
      </c>
      <c r="C15" s="69"/>
      <c r="D15" s="69"/>
      <c r="E15" s="69"/>
      <c r="F15" s="70">
        <f t="shared" si="0"/>
        <v>0</v>
      </c>
      <c r="G15" s="71">
        <v>1776</v>
      </c>
      <c r="H15" s="77"/>
      <c r="I15" s="73">
        <f t="shared" si="1"/>
        <v>0</v>
      </c>
      <c r="J15" s="74"/>
      <c r="K15" s="75">
        <f t="shared" si="2"/>
        <v>0</v>
      </c>
    </row>
    <row r="16" spans="1:11" ht="17.45" customHeight="1" x14ac:dyDescent="0.4">
      <c r="A16" s="67" t="s">
        <v>58</v>
      </c>
      <c r="B16" s="68">
        <v>7</v>
      </c>
      <c r="C16" s="69"/>
      <c r="D16" s="69"/>
      <c r="E16" s="69"/>
      <c r="F16" s="70">
        <f t="shared" si="0"/>
        <v>0</v>
      </c>
      <c r="G16" s="71">
        <v>1896</v>
      </c>
      <c r="H16" s="72"/>
      <c r="I16" s="73">
        <f t="shared" si="1"/>
        <v>0</v>
      </c>
      <c r="J16" s="74"/>
      <c r="K16" s="75">
        <f t="shared" si="2"/>
        <v>0</v>
      </c>
    </row>
    <row r="17" spans="1:11" ht="17.45" customHeight="1" x14ac:dyDescent="0.4">
      <c r="A17" s="91" t="s">
        <v>59</v>
      </c>
      <c r="B17" s="68">
        <v>7</v>
      </c>
      <c r="C17" s="69"/>
      <c r="D17" s="69"/>
      <c r="E17" s="69"/>
      <c r="F17" s="70">
        <f t="shared" si="0"/>
        <v>0</v>
      </c>
      <c r="G17" s="71">
        <v>1848</v>
      </c>
      <c r="H17" s="72"/>
      <c r="I17" s="73">
        <f t="shared" si="1"/>
        <v>0</v>
      </c>
      <c r="J17" s="74"/>
      <c r="K17" s="75">
        <f t="shared" si="2"/>
        <v>0</v>
      </c>
    </row>
    <row r="18" spans="1:11" ht="17.45" customHeight="1" x14ac:dyDescent="0.4">
      <c r="A18" s="67" t="s">
        <v>60</v>
      </c>
      <c r="B18" s="68">
        <v>7</v>
      </c>
      <c r="C18" s="69"/>
      <c r="D18" s="69"/>
      <c r="E18" s="69"/>
      <c r="F18" s="70">
        <f t="shared" si="0"/>
        <v>0</v>
      </c>
      <c r="G18" s="71">
        <v>1224</v>
      </c>
      <c r="H18" s="72"/>
      <c r="I18" s="73">
        <f t="shared" si="1"/>
        <v>0</v>
      </c>
      <c r="J18" s="74"/>
      <c r="K18" s="75">
        <f t="shared" si="2"/>
        <v>0</v>
      </c>
    </row>
    <row r="19" spans="1:11" ht="17.45" customHeight="1" x14ac:dyDescent="0.4">
      <c r="A19" s="91" t="s">
        <v>61</v>
      </c>
      <c r="B19" s="68">
        <v>7</v>
      </c>
      <c r="C19" s="69"/>
      <c r="D19" s="69"/>
      <c r="E19" s="69"/>
      <c r="F19" s="70">
        <f t="shared" si="0"/>
        <v>0</v>
      </c>
      <c r="G19" s="71">
        <v>936</v>
      </c>
      <c r="H19" s="72"/>
      <c r="I19" s="73">
        <f t="shared" si="1"/>
        <v>0</v>
      </c>
      <c r="J19" s="74"/>
      <c r="K19" s="75">
        <f t="shared" si="2"/>
        <v>0</v>
      </c>
    </row>
    <row r="20" spans="1:11" ht="17.45" customHeight="1" x14ac:dyDescent="0.4">
      <c r="A20" s="91" t="s">
        <v>31</v>
      </c>
      <c r="B20" s="68">
        <v>7</v>
      </c>
      <c r="C20" s="69"/>
      <c r="D20" s="69"/>
      <c r="E20" s="69"/>
      <c r="F20" s="70">
        <f t="shared" si="0"/>
        <v>0</v>
      </c>
      <c r="G20" s="71">
        <v>1032</v>
      </c>
      <c r="H20" s="72"/>
      <c r="I20" s="73">
        <f t="shared" si="1"/>
        <v>0</v>
      </c>
      <c r="J20" s="74"/>
      <c r="K20" s="75">
        <f t="shared" si="2"/>
        <v>0</v>
      </c>
    </row>
    <row r="21" spans="1:11" ht="17.45" customHeight="1" thickBot="1" x14ac:dyDescent="0.45">
      <c r="A21" s="78" t="s">
        <v>32</v>
      </c>
      <c r="B21" s="68">
        <v>7</v>
      </c>
      <c r="C21" s="69"/>
      <c r="D21" s="69"/>
      <c r="E21" s="69"/>
      <c r="F21" s="70">
        <f t="shared" si="0"/>
        <v>0</v>
      </c>
      <c r="G21" s="71">
        <v>1464</v>
      </c>
      <c r="H21" s="72"/>
      <c r="I21" s="73">
        <f t="shared" si="1"/>
        <v>0</v>
      </c>
      <c r="J21" s="74"/>
      <c r="K21" s="75">
        <f t="shared" si="2"/>
        <v>0</v>
      </c>
    </row>
    <row r="22" spans="1:11" ht="17.45" customHeight="1" x14ac:dyDescent="0.4">
      <c r="A22" s="136" t="s">
        <v>33</v>
      </c>
      <c r="B22" s="138"/>
      <c r="C22" s="140"/>
      <c r="D22" s="140"/>
      <c r="E22" s="140"/>
      <c r="F22" s="140"/>
      <c r="G22" s="142">
        <f>SUM(G10:G21)</f>
        <v>17808</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92" t="s">
        <v>35</v>
      </c>
      <c r="C25" s="92"/>
      <c r="D25" s="92"/>
      <c r="E25" s="92"/>
      <c r="F25" s="92"/>
      <c r="G25" s="92"/>
      <c r="H25" s="92"/>
      <c r="I25" s="92"/>
      <c r="J25" s="92"/>
      <c r="K25" s="92"/>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92"/>
      <c r="C38" s="92"/>
      <c r="D38" s="92"/>
      <c r="E38" s="92"/>
      <c r="F38" s="92"/>
      <c r="G38" s="92"/>
      <c r="H38" s="92"/>
      <c r="I38" s="92"/>
      <c r="J38" s="86"/>
    </row>
    <row r="39" spans="1:11" ht="17.45" customHeight="1" x14ac:dyDescent="0.4">
      <c r="A39" s="85"/>
      <c r="B39" s="92"/>
      <c r="C39" s="92"/>
      <c r="D39" s="92"/>
      <c r="E39" s="92"/>
      <c r="F39" s="92"/>
      <c r="G39" s="92"/>
      <c r="H39" s="92"/>
    </row>
    <row r="40" spans="1:11" ht="17.45" customHeight="1" x14ac:dyDescent="0.4">
      <c r="A40" s="85"/>
      <c r="B40" s="92"/>
      <c r="C40" s="92"/>
      <c r="D40" s="92"/>
      <c r="E40" s="92"/>
      <c r="F40" s="92"/>
      <c r="G40" s="92"/>
      <c r="K40" s="87"/>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G16" sqref="G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90"/>
      <c r="B2" s="90"/>
      <c r="C2" s="90"/>
      <c r="D2" s="90"/>
      <c r="E2" s="90"/>
      <c r="F2" s="90"/>
      <c r="G2" s="90"/>
      <c r="H2" s="90"/>
      <c r="I2" s="90"/>
      <c r="J2" s="90"/>
      <c r="K2" s="90"/>
    </row>
    <row r="3" spans="1:11" ht="17.45" customHeight="1" x14ac:dyDescent="0.4">
      <c r="A3" s="122"/>
      <c r="B3" s="122"/>
      <c r="C3" s="122"/>
      <c r="D3" s="122"/>
      <c r="E3" s="122"/>
      <c r="F3" s="122"/>
      <c r="G3" s="122"/>
      <c r="H3" s="122"/>
      <c r="I3" s="122"/>
      <c r="J3" s="122"/>
      <c r="K3" s="122"/>
    </row>
    <row r="4" spans="1:11" ht="17.45" customHeight="1" x14ac:dyDescent="0.4">
      <c r="B4" s="56" t="s">
        <v>0</v>
      </c>
      <c r="I4" s="58" t="s">
        <v>90</v>
      </c>
      <c r="J4" s="123" t="s">
        <v>91</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3</v>
      </c>
      <c r="C10" s="69"/>
      <c r="D10" s="69"/>
      <c r="E10" s="69"/>
      <c r="F10" s="70">
        <f>B10*C10*D10-E10</f>
        <v>0</v>
      </c>
      <c r="G10" s="71">
        <v>5</v>
      </c>
      <c r="H10" s="72"/>
      <c r="I10" s="73">
        <f>+G10*H10</f>
        <v>0</v>
      </c>
      <c r="J10" s="74"/>
      <c r="K10" s="75">
        <f>ROUNDDOWN(F10+I10-J10,0)</f>
        <v>0</v>
      </c>
    </row>
    <row r="11" spans="1:11" ht="17.45" customHeight="1" x14ac:dyDescent="0.4">
      <c r="A11" s="91" t="s">
        <v>53</v>
      </c>
      <c r="B11" s="68">
        <v>3</v>
      </c>
      <c r="C11" s="69"/>
      <c r="D11" s="69"/>
      <c r="E11" s="69"/>
      <c r="F11" s="70">
        <f t="shared" ref="F11:F21" si="0">B11*C11*D11-E11</f>
        <v>0</v>
      </c>
      <c r="G11" s="71">
        <v>83</v>
      </c>
      <c r="H11" s="72"/>
      <c r="I11" s="73">
        <f t="shared" ref="I11:I21" si="1">+G11*H11</f>
        <v>0</v>
      </c>
      <c r="J11" s="74"/>
      <c r="K11" s="75">
        <f t="shared" ref="K11:K21" si="2">ROUNDDOWN(F11+I11-J11,0)</f>
        <v>0</v>
      </c>
    </row>
    <row r="12" spans="1:11" ht="17.45" customHeight="1" x14ac:dyDescent="0.4">
      <c r="A12" s="67" t="s">
        <v>54</v>
      </c>
      <c r="B12" s="68">
        <v>3</v>
      </c>
      <c r="C12" s="69"/>
      <c r="D12" s="69"/>
      <c r="E12" s="69"/>
      <c r="F12" s="70">
        <f t="shared" si="0"/>
        <v>0</v>
      </c>
      <c r="G12" s="71">
        <v>23</v>
      </c>
      <c r="H12" s="72"/>
      <c r="I12" s="73">
        <f t="shared" si="1"/>
        <v>0</v>
      </c>
      <c r="J12" s="74"/>
      <c r="K12" s="75">
        <f t="shared" si="2"/>
        <v>0</v>
      </c>
    </row>
    <row r="13" spans="1:11" ht="17.45" customHeight="1" x14ac:dyDescent="0.4">
      <c r="A13" s="91" t="s">
        <v>55</v>
      </c>
      <c r="B13" s="68">
        <v>3</v>
      </c>
      <c r="C13" s="69"/>
      <c r="D13" s="69"/>
      <c r="E13" s="69"/>
      <c r="F13" s="70">
        <f t="shared" si="0"/>
        <v>0</v>
      </c>
      <c r="G13" s="71">
        <v>290</v>
      </c>
      <c r="H13" s="77"/>
      <c r="I13" s="73">
        <f t="shared" si="1"/>
        <v>0</v>
      </c>
      <c r="J13" s="74"/>
      <c r="K13" s="75">
        <f t="shared" si="2"/>
        <v>0</v>
      </c>
    </row>
    <row r="14" spans="1:11" ht="17.45" customHeight="1" x14ac:dyDescent="0.4">
      <c r="A14" s="67" t="s">
        <v>56</v>
      </c>
      <c r="B14" s="68">
        <v>3</v>
      </c>
      <c r="C14" s="69"/>
      <c r="D14" s="69"/>
      <c r="E14" s="69"/>
      <c r="F14" s="70">
        <f t="shared" si="0"/>
        <v>0</v>
      </c>
      <c r="G14" s="71">
        <v>319</v>
      </c>
      <c r="H14" s="77"/>
      <c r="I14" s="73">
        <f t="shared" si="1"/>
        <v>0</v>
      </c>
      <c r="J14" s="74"/>
      <c r="K14" s="75">
        <f t="shared" si="2"/>
        <v>0</v>
      </c>
    </row>
    <row r="15" spans="1:11" ht="17.45" customHeight="1" x14ac:dyDescent="0.4">
      <c r="A15" s="91" t="s">
        <v>57</v>
      </c>
      <c r="B15" s="68">
        <v>3</v>
      </c>
      <c r="C15" s="69"/>
      <c r="D15" s="69"/>
      <c r="E15" s="69"/>
      <c r="F15" s="70">
        <f t="shared" si="0"/>
        <v>0</v>
      </c>
      <c r="G15" s="71">
        <v>87</v>
      </c>
      <c r="H15" s="77"/>
      <c r="I15" s="73">
        <f t="shared" si="1"/>
        <v>0</v>
      </c>
      <c r="J15" s="74"/>
      <c r="K15" s="75">
        <f t="shared" si="2"/>
        <v>0</v>
      </c>
    </row>
    <row r="16" spans="1:11" ht="17.45" customHeight="1" x14ac:dyDescent="0.4">
      <c r="A16" s="67" t="s">
        <v>58</v>
      </c>
      <c r="B16" s="68">
        <v>7</v>
      </c>
      <c r="C16" s="69"/>
      <c r="D16" s="69"/>
      <c r="E16" s="69"/>
      <c r="F16" s="70">
        <f t="shared" si="0"/>
        <v>0</v>
      </c>
      <c r="G16" s="71">
        <v>36</v>
      </c>
      <c r="H16" s="72"/>
      <c r="I16" s="73">
        <f t="shared" si="1"/>
        <v>0</v>
      </c>
      <c r="J16" s="74"/>
      <c r="K16" s="75">
        <f t="shared" si="2"/>
        <v>0</v>
      </c>
    </row>
    <row r="17" spans="1:11" ht="17.45" customHeight="1" x14ac:dyDescent="0.4">
      <c r="A17" s="91" t="s">
        <v>59</v>
      </c>
      <c r="B17" s="68">
        <v>7</v>
      </c>
      <c r="C17" s="69"/>
      <c r="D17" s="69"/>
      <c r="E17" s="69"/>
      <c r="F17" s="70">
        <f t="shared" si="0"/>
        <v>0</v>
      </c>
      <c r="G17" s="71">
        <v>72</v>
      </c>
      <c r="H17" s="72"/>
      <c r="I17" s="73">
        <f t="shared" si="1"/>
        <v>0</v>
      </c>
      <c r="J17" s="74"/>
      <c r="K17" s="75">
        <f t="shared" si="2"/>
        <v>0</v>
      </c>
    </row>
    <row r="18" spans="1:11" ht="17.45" customHeight="1" x14ac:dyDescent="0.4">
      <c r="A18" s="67" t="s">
        <v>60</v>
      </c>
      <c r="B18" s="68">
        <v>7</v>
      </c>
      <c r="C18" s="69"/>
      <c r="D18" s="69"/>
      <c r="E18" s="69"/>
      <c r="F18" s="70">
        <f t="shared" si="0"/>
        <v>0</v>
      </c>
      <c r="G18" s="71">
        <v>66</v>
      </c>
      <c r="H18" s="72"/>
      <c r="I18" s="73">
        <f t="shared" si="1"/>
        <v>0</v>
      </c>
      <c r="J18" s="74"/>
      <c r="K18" s="75">
        <f t="shared" si="2"/>
        <v>0</v>
      </c>
    </row>
    <row r="19" spans="1:11" ht="17.45" customHeight="1" x14ac:dyDescent="0.4">
      <c r="A19" s="91" t="s">
        <v>61</v>
      </c>
      <c r="B19" s="68">
        <v>7</v>
      </c>
      <c r="C19" s="69"/>
      <c r="D19" s="69"/>
      <c r="E19" s="69"/>
      <c r="F19" s="70">
        <f t="shared" si="0"/>
        <v>0</v>
      </c>
      <c r="G19" s="71">
        <v>251</v>
      </c>
      <c r="H19" s="72"/>
      <c r="I19" s="73">
        <f t="shared" si="1"/>
        <v>0</v>
      </c>
      <c r="J19" s="74"/>
      <c r="K19" s="75">
        <f t="shared" si="2"/>
        <v>0</v>
      </c>
    </row>
    <row r="20" spans="1:11" ht="17.45" customHeight="1" x14ac:dyDescent="0.4">
      <c r="A20" s="91" t="s">
        <v>31</v>
      </c>
      <c r="B20" s="68">
        <v>4</v>
      </c>
      <c r="C20" s="69"/>
      <c r="D20" s="69"/>
      <c r="E20" s="69"/>
      <c r="F20" s="70">
        <f t="shared" si="0"/>
        <v>0</v>
      </c>
      <c r="G20" s="71">
        <v>10</v>
      </c>
      <c r="H20" s="72"/>
      <c r="I20" s="73">
        <f t="shared" si="1"/>
        <v>0</v>
      </c>
      <c r="J20" s="74"/>
      <c r="K20" s="75">
        <f t="shared" si="2"/>
        <v>0</v>
      </c>
    </row>
    <row r="21" spans="1:11" ht="17.45" customHeight="1" thickBot="1" x14ac:dyDescent="0.45">
      <c r="A21" s="78" t="s">
        <v>32</v>
      </c>
      <c r="B21" s="68">
        <v>4</v>
      </c>
      <c r="C21" s="69"/>
      <c r="D21" s="69"/>
      <c r="E21" s="69"/>
      <c r="F21" s="70">
        <f t="shared" si="0"/>
        <v>0</v>
      </c>
      <c r="G21" s="71">
        <v>47</v>
      </c>
      <c r="H21" s="72"/>
      <c r="I21" s="73">
        <f t="shared" si="1"/>
        <v>0</v>
      </c>
      <c r="J21" s="74"/>
      <c r="K21" s="75">
        <f t="shared" si="2"/>
        <v>0</v>
      </c>
    </row>
    <row r="22" spans="1:11" ht="17.45" customHeight="1" x14ac:dyDescent="0.4">
      <c r="A22" s="136" t="s">
        <v>33</v>
      </c>
      <c r="B22" s="138"/>
      <c r="C22" s="140"/>
      <c r="D22" s="140"/>
      <c r="E22" s="140"/>
      <c r="F22" s="140"/>
      <c r="G22" s="142">
        <f>SUM(G10:G21)</f>
        <v>1289</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92" t="s">
        <v>35</v>
      </c>
      <c r="C25" s="92"/>
      <c r="D25" s="92"/>
      <c r="E25" s="92"/>
      <c r="F25" s="92"/>
      <c r="G25" s="92"/>
      <c r="H25" s="92"/>
      <c r="I25" s="92"/>
      <c r="J25" s="92"/>
      <c r="K25" s="92"/>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92"/>
      <c r="C38" s="92"/>
      <c r="D38" s="92"/>
      <c r="E38" s="92"/>
      <c r="F38" s="92"/>
      <c r="G38" s="92"/>
      <c r="H38" s="92"/>
      <c r="I38" s="92"/>
      <c r="J38" s="86"/>
    </row>
    <row r="39" spans="1:11" ht="17.45" customHeight="1" x14ac:dyDescent="0.4">
      <c r="A39" s="85"/>
      <c r="B39" s="92"/>
      <c r="C39" s="92"/>
      <c r="D39" s="92"/>
      <c r="E39" s="92"/>
      <c r="F39" s="92"/>
      <c r="G39" s="92"/>
      <c r="H39" s="92"/>
    </row>
    <row r="40" spans="1:11" ht="17.45" customHeight="1" x14ac:dyDescent="0.4">
      <c r="A40" s="85"/>
      <c r="B40" s="92"/>
      <c r="C40" s="92"/>
      <c r="D40" s="92"/>
      <c r="E40" s="92"/>
      <c r="F40" s="92"/>
      <c r="G40" s="92"/>
      <c r="K40" s="87"/>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40"/>
  <sheetViews>
    <sheetView view="pageBreakPreview" zoomScale="85" zoomScaleNormal="60" zoomScaleSheetLayoutView="85" workbookViewId="0">
      <selection activeCell="G16" sqref="G16"/>
    </sheetView>
  </sheetViews>
  <sheetFormatPr defaultColWidth="9" defaultRowHeight="17.45" customHeight="1" x14ac:dyDescent="0.4"/>
  <cols>
    <col min="1" max="1" width="9.75" style="56" customWidth="1"/>
    <col min="2" max="5" width="11.75" style="56" customWidth="1"/>
    <col min="6" max="6" width="15.75" style="56" customWidth="1"/>
    <col min="7" max="7" width="12.75" style="56" customWidth="1"/>
    <col min="8" max="8" width="11.75" style="56" customWidth="1"/>
    <col min="9" max="9" width="15.75" style="56" customWidth="1"/>
    <col min="10" max="10" width="11.75" style="56" customWidth="1"/>
    <col min="11" max="11" width="24.75" style="56" customWidth="1"/>
    <col min="12" max="16384" width="9" style="56"/>
  </cols>
  <sheetData>
    <row r="1" spans="1:11" ht="17.45" customHeight="1" x14ac:dyDescent="0.4">
      <c r="A1" s="103" t="s">
        <v>98</v>
      </c>
      <c r="B1" s="103"/>
      <c r="C1" s="103"/>
      <c r="D1" s="103"/>
      <c r="E1" s="103"/>
      <c r="F1" s="103"/>
      <c r="G1" s="103"/>
      <c r="H1" s="103"/>
      <c r="I1" s="103"/>
      <c r="J1" s="103"/>
      <c r="K1" s="103"/>
    </row>
    <row r="2" spans="1:11" ht="17.45" customHeight="1" x14ac:dyDescent="0.4">
      <c r="A2" s="90"/>
      <c r="B2" s="90"/>
      <c r="C2" s="90"/>
      <c r="D2" s="90"/>
      <c r="E2" s="90"/>
      <c r="F2" s="90"/>
      <c r="G2" s="90"/>
      <c r="H2" s="90"/>
      <c r="I2" s="90"/>
      <c r="J2" s="90"/>
      <c r="K2" s="90"/>
    </row>
    <row r="3" spans="1:11" ht="17.45" customHeight="1" x14ac:dyDescent="0.4">
      <c r="A3" s="122"/>
      <c r="B3" s="122"/>
      <c r="C3" s="122"/>
      <c r="D3" s="122"/>
      <c r="E3" s="122"/>
      <c r="F3" s="122"/>
      <c r="G3" s="122"/>
      <c r="H3" s="122"/>
      <c r="I3" s="122"/>
      <c r="J3" s="122"/>
      <c r="K3" s="122"/>
    </row>
    <row r="4" spans="1:11" ht="17.45" customHeight="1" x14ac:dyDescent="0.4">
      <c r="B4" s="56" t="s">
        <v>0</v>
      </c>
      <c r="I4" s="58" t="s">
        <v>92</v>
      </c>
      <c r="J4" s="123" t="s">
        <v>93</v>
      </c>
      <c r="K4" s="123"/>
    </row>
    <row r="5" spans="1:11" ht="17.45" customHeight="1" x14ac:dyDescent="0.4">
      <c r="B5" s="56" t="s">
        <v>1</v>
      </c>
      <c r="H5" s="59"/>
      <c r="J5" s="123"/>
      <c r="K5" s="123"/>
    </row>
    <row r="6" spans="1:11" ht="17.45" customHeight="1" thickBot="1" x14ac:dyDescent="0.45"/>
    <row r="7" spans="1:11" ht="17.45" customHeight="1" x14ac:dyDescent="0.4">
      <c r="A7" s="124"/>
      <c r="B7" s="127" t="s">
        <v>2</v>
      </c>
      <c r="C7" s="128"/>
      <c r="D7" s="128"/>
      <c r="E7" s="128"/>
      <c r="F7" s="128"/>
      <c r="G7" s="129" t="s">
        <v>3</v>
      </c>
      <c r="H7" s="130"/>
      <c r="I7" s="127"/>
      <c r="J7" s="131" t="s">
        <v>4</v>
      </c>
      <c r="K7" s="133" t="s">
        <v>5</v>
      </c>
    </row>
    <row r="8" spans="1:11" s="62" customFormat="1" ht="30" customHeight="1" x14ac:dyDescent="0.4">
      <c r="A8" s="125"/>
      <c r="B8" s="60" t="s">
        <v>50</v>
      </c>
      <c r="C8" s="61" t="s">
        <v>51</v>
      </c>
      <c r="D8" s="61" t="s">
        <v>6</v>
      </c>
      <c r="E8" s="61" t="s">
        <v>7</v>
      </c>
      <c r="F8" s="61" t="s">
        <v>8</v>
      </c>
      <c r="G8" s="61" t="s">
        <v>9</v>
      </c>
      <c r="H8" s="61" t="s">
        <v>10</v>
      </c>
      <c r="I8" s="61" t="s">
        <v>8</v>
      </c>
      <c r="J8" s="132"/>
      <c r="K8" s="134"/>
    </row>
    <row r="9" spans="1:11" s="62" customFormat="1" ht="17.45" customHeight="1" thickBot="1" x14ac:dyDescent="0.45">
      <c r="A9" s="126"/>
      <c r="B9" s="63" t="s">
        <v>11</v>
      </c>
      <c r="C9" s="64" t="s">
        <v>12</v>
      </c>
      <c r="D9" s="64" t="s">
        <v>13</v>
      </c>
      <c r="E9" s="64" t="s">
        <v>14</v>
      </c>
      <c r="F9" s="64" t="s">
        <v>15</v>
      </c>
      <c r="G9" s="64" t="s">
        <v>16</v>
      </c>
      <c r="H9" s="64" t="s">
        <v>17</v>
      </c>
      <c r="I9" s="64" t="s">
        <v>18</v>
      </c>
      <c r="J9" s="65" t="s">
        <v>19</v>
      </c>
      <c r="K9" s="66" t="s">
        <v>20</v>
      </c>
    </row>
    <row r="10" spans="1:11" ht="17.45" customHeight="1" x14ac:dyDescent="0.4">
      <c r="A10" s="67" t="s">
        <v>52</v>
      </c>
      <c r="B10" s="68">
        <v>6</v>
      </c>
      <c r="C10" s="69"/>
      <c r="D10" s="69"/>
      <c r="E10" s="69"/>
      <c r="F10" s="70">
        <f>B10*C10*D10-E10</f>
        <v>0</v>
      </c>
      <c r="G10" s="71">
        <v>5</v>
      </c>
      <c r="H10" s="72"/>
      <c r="I10" s="73">
        <f>+G10*H10</f>
        <v>0</v>
      </c>
      <c r="J10" s="74"/>
      <c r="K10" s="75">
        <f>ROUNDDOWN(F10+I10-J10,0)</f>
        <v>0</v>
      </c>
    </row>
    <row r="11" spans="1:11" ht="17.45" customHeight="1" x14ac:dyDescent="0.4">
      <c r="A11" s="91" t="s">
        <v>53</v>
      </c>
      <c r="B11" s="68">
        <v>6</v>
      </c>
      <c r="C11" s="69"/>
      <c r="D11" s="69"/>
      <c r="E11" s="69"/>
      <c r="F11" s="70">
        <f t="shared" ref="F11:F21" si="0">B11*C11*D11-E11</f>
        <v>0</v>
      </c>
      <c r="G11" s="71">
        <v>17</v>
      </c>
      <c r="H11" s="72"/>
      <c r="I11" s="73">
        <f t="shared" ref="I11:I21" si="1">+G11*H11</f>
        <v>0</v>
      </c>
      <c r="J11" s="74"/>
      <c r="K11" s="75">
        <f t="shared" ref="K11:K21" si="2">ROUNDDOWN(F11+I11-J11,0)</f>
        <v>0</v>
      </c>
    </row>
    <row r="12" spans="1:11" ht="17.45" customHeight="1" x14ac:dyDescent="0.4">
      <c r="A12" s="67" t="s">
        <v>54</v>
      </c>
      <c r="B12" s="68">
        <v>6</v>
      </c>
      <c r="C12" s="69"/>
      <c r="D12" s="69"/>
      <c r="E12" s="69"/>
      <c r="F12" s="70">
        <f t="shared" si="0"/>
        <v>0</v>
      </c>
      <c r="G12" s="71">
        <v>41</v>
      </c>
      <c r="H12" s="72"/>
      <c r="I12" s="73">
        <f t="shared" si="1"/>
        <v>0</v>
      </c>
      <c r="J12" s="74"/>
      <c r="K12" s="75">
        <f t="shared" si="2"/>
        <v>0</v>
      </c>
    </row>
    <row r="13" spans="1:11" ht="17.45" customHeight="1" x14ac:dyDescent="0.4">
      <c r="A13" s="91" t="s">
        <v>55</v>
      </c>
      <c r="B13" s="68">
        <v>6</v>
      </c>
      <c r="C13" s="69"/>
      <c r="D13" s="69"/>
      <c r="E13" s="69"/>
      <c r="F13" s="70">
        <f t="shared" si="0"/>
        <v>0</v>
      </c>
      <c r="G13" s="71">
        <v>60</v>
      </c>
      <c r="H13" s="77"/>
      <c r="I13" s="73">
        <f t="shared" si="1"/>
        <v>0</v>
      </c>
      <c r="J13" s="74"/>
      <c r="K13" s="75">
        <f t="shared" si="2"/>
        <v>0</v>
      </c>
    </row>
    <row r="14" spans="1:11" ht="17.45" customHeight="1" x14ac:dyDescent="0.4">
      <c r="A14" s="67" t="s">
        <v>56</v>
      </c>
      <c r="B14" s="68">
        <v>6</v>
      </c>
      <c r="C14" s="69"/>
      <c r="D14" s="69"/>
      <c r="E14" s="69"/>
      <c r="F14" s="70">
        <f t="shared" si="0"/>
        <v>0</v>
      </c>
      <c r="G14" s="71">
        <v>72</v>
      </c>
      <c r="H14" s="77"/>
      <c r="I14" s="73">
        <f t="shared" si="1"/>
        <v>0</v>
      </c>
      <c r="J14" s="74"/>
      <c r="K14" s="75">
        <f t="shared" si="2"/>
        <v>0</v>
      </c>
    </row>
    <row r="15" spans="1:11" ht="17.45" customHeight="1" x14ac:dyDescent="0.4">
      <c r="A15" s="91" t="s">
        <v>57</v>
      </c>
      <c r="B15" s="68">
        <v>6</v>
      </c>
      <c r="C15" s="69"/>
      <c r="D15" s="69"/>
      <c r="E15" s="69"/>
      <c r="F15" s="70">
        <f t="shared" si="0"/>
        <v>0</v>
      </c>
      <c r="G15" s="71">
        <v>31</v>
      </c>
      <c r="H15" s="77"/>
      <c r="I15" s="73">
        <f t="shared" si="1"/>
        <v>0</v>
      </c>
      <c r="J15" s="74"/>
      <c r="K15" s="75">
        <f t="shared" si="2"/>
        <v>0</v>
      </c>
    </row>
    <row r="16" spans="1:11" ht="17.45" customHeight="1" x14ac:dyDescent="0.4">
      <c r="A16" s="67" t="s">
        <v>58</v>
      </c>
      <c r="B16" s="68">
        <v>2</v>
      </c>
      <c r="C16" s="69"/>
      <c r="D16" s="69"/>
      <c r="E16" s="69"/>
      <c r="F16" s="70">
        <f t="shared" si="0"/>
        <v>0</v>
      </c>
      <c r="G16" s="71">
        <v>22</v>
      </c>
      <c r="H16" s="72"/>
      <c r="I16" s="73">
        <f t="shared" si="1"/>
        <v>0</v>
      </c>
      <c r="J16" s="74"/>
      <c r="K16" s="75">
        <f t="shared" si="2"/>
        <v>0</v>
      </c>
    </row>
    <row r="17" spans="1:11" ht="17.45" customHeight="1" x14ac:dyDescent="0.4">
      <c r="A17" s="91" t="s">
        <v>59</v>
      </c>
      <c r="B17" s="68">
        <v>2</v>
      </c>
      <c r="C17" s="69"/>
      <c r="D17" s="69"/>
      <c r="E17" s="69"/>
      <c r="F17" s="70">
        <f t="shared" si="0"/>
        <v>0</v>
      </c>
      <c r="G17" s="71">
        <v>67</v>
      </c>
      <c r="H17" s="72"/>
      <c r="I17" s="73">
        <f t="shared" si="1"/>
        <v>0</v>
      </c>
      <c r="J17" s="74"/>
      <c r="K17" s="75">
        <f t="shared" si="2"/>
        <v>0</v>
      </c>
    </row>
    <row r="18" spans="1:11" ht="17.45" customHeight="1" x14ac:dyDescent="0.4">
      <c r="A18" s="67" t="s">
        <v>60</v>
      </c>
      <c r="B18" s="68">
        <v>6</v>
      </c>
      <c r="C18" s="69"/>
      <c r="D18" s="69"/>
      <c r="E18" s="69"/>
      <c r="F18" s="70">
        <f t="shared" si="0"/>
        <v>0</v>
      </c>
      <c r="G18" s="71">
        <v>118</v>
      </c>
      <c r="H18" s="72"/>
      <c r="I18" s="73">
        <f t="shared" si="1"/>
        <v>0</v>
      </c>
      <c r="J18" s="74"/>
      <c r="K18" s="75">
        <f t="shared" si="2"/>
        <v>0</v>
      </c>
    </row>
    <row r="19" spans="1:11" ht="17.45" customHeight="1" x14ac:dyDescent="0.4">
      <c r="A19" s="91" t="s">
        <v>61</v>
      </c>
      <c r="B19" s="68">
        <v>6</v>
      </c>
      <c r="C19" s="69"/>
      <c r="D19" s="69"/>
      <c r="E19" s="69"/>
      <c r="F19" s="70">
        <f t="shared" si="0"/>
        <v>0</v>
      </c>
      <c r="G19" s="71">
        <v>151</v>
      </c>
      <c r="H19" s="72"/>
      <c r="I19" s="73">
        <f t="shared" si="1"/>
        <v>0</v>
      </c>
      <c r="J19" s="74"/>
      <c r="K19" s="75">
        <f t="shared" si="2"/>
        <v>0</v>
      </c>
    </row>
    <row r="20" spans="1:11" ht="17.45" customHeight="1" x14ac:dyDescent="0.4">
      <c r="A20" s="91" t="s">
        <v>31</v>
      </c>
      <c r="B20" s="68">
        <v>6</v>
      </c>
      <c r="C20" s="69"/>
      <c r="D20" s="69"/>
      <c r="E20" s="69"/>
      <c r="F20" s="70">
        <f t="shared" si="0"/>
        <v>0</v>
      </c>
      <c r="G20" s="71">
        <v>10</v>
      </c>
      <c r="H20" s="72"/>
      <c r="I20" s="73">
        <f t="shared" si="1"/>
        <v>0</v>
      </c>
      <c r="J20" s="74"/>
      <c r="K20" s="75">
        <f t="shared" si="2"/>
        <v>0</v>
      </c>
    </row>
    <row r="21" spans="1:11" ht="17.45" customHeight="1" thickBot="1" x14ac:dyDescent="0.45">
      <c r="A21" s="78" t="s">
        <v>32</v>
      </c>
      <c r="B21" s="68">
        <v>6</v>
      </c>
      <c r="C21" s="69"/>
      <c r="D21" s="69"/>
      <c r="E21" s="69"/>
      <c r="F21" s="70">
        <f t="shared" si="0"/>
        <v>0</v>
      </c>
      <c r="G21" s="71">
        <v>22</v>
      </c>
      <c r="H21" s="72"/>
      <c r="I21" s="73">
        <f t="shared" si="1"/>
        <v>0</v>
      </c>
      <c r="J21" s="74"/>
      <c r="K21" s="75">
        <f t="shared" si="2"/>
        <v>0</v>
      </c>
    </row>
    <row r="22" spans="1:11" ht="17.45" customHeight="1" x14ac:dyDescent="0.4">
      <c r="A22" s="136" t="s">
        <v>33</v>
      </c>
      <c r="B22" s="138"/>
      <c r="C22" s="140"/>
      <c r="D22" s="140"/>
      <c r="E22" s="140"/>
      <c r="F22" s="140"/>
      <c r="G22" s="142">
        <f>SUM(G10:G21)</f>
        <v>616</v>
      </c>
      <c r="H22" s="144"/>
      <c r="I22" s="144"/>
      <c r="J22" s="79"/>
      <c r="K22" s="80" t="s">
        <v>34</v>
      </c>
    </row>
    <row r="23" spans="1:11" ht="17.45" customHeight="1" thickBot="1" x14ac:dyDescent="0.45">
      <c r="A23" s="137"/>
      <c r="B23" s="139"/>
      <c r="C23" s="141"/>
      <c r="D23" s="141"/>
      <c r="E23" s="141"/>
      <c r="F23" s="141"/>
      <c r="G23" s="143"/>
      <c r="H23" s="145"/>
      <c r="I23" s="145"/>
      <c r="J23" s="81"/>
      <c r="K23" s="82">
        <f>SUM(K10:K21)</f>
        <v>0</v>
      </c>
    </row>
    <row r="25" spans="1:11" ht="15" customHeight="1" x14ac:dyDescent="0.4">
      <c r="A25" s="83">
        <v>1</v>
      </c>
      <c r="B25" s="92" t="s">
        <v>35</v>
      </c>
      <c r="C25" s="92"/>
      <c r="D25" s="92"/>
      <c r="E25" s="92"/>
      <c r="F25" s="92"/>
      <c r="G25" s="92"/>
      <c r="H25" s="92"/>
      <c r="I25" s="92"/>
      <c r="J25" s="92"/>
      <c r="K25" s="92"/>
    </row>
    <row r="26" spans="1:11" ht="15" customHeight="1" x14ac:dyDescent="0.4">
      <c r="A26" s="83">
        <v>2</v>
      </c>
      <c r="B26" s="146" t="s">
        <v>36</v>
      </c>
      <c r="C26" s="146"/>
      <c r="D26" s="146"/>
      <c r="E26" s="146"/>
      <c r="F26" s="146"/>
      <c r="G26" s="146"/>
      <c r="H26" s="146"/>
      <c r="I26" s="146"/>
      <c r="J26" s="146"/>
      <c r="K26" s="146"/>
    </row>
    <row r="27" spans="1:11" ht="15" customHeight="1" x14ac:dyDescent="0.4">
      <c r="B27" s="146"/>
      <c r="C27" s="146"/>
      <c r="D27" s="146"/>
      <c r="E27" s="146"/>
      <c r="F27" s="146"/>
      <c r="G27" s="146"/>
      <c r="H27" s="146"/>
      <c r="I27" s="146"/>
      <c r="J27" s="146"/>
      <c r="K27" s="146"/>
    </row>
    <row r="28" spans="1:11" ht="15" customHeight="1" x14ac:dyDescent="0.4">
      <c r="A28" s="83">
        <v>3</v>
      </c>
      <c r="B28" s="146" t="s">
        <v>62</v>
      </c>
      <c r="C28" s="146"/>
      <c r="D28" s="146"/>
      <c r="E28" s="146"/>
      <c r="F28" s="146"/>
      <c r="G28" s="146"/>
      <c r="H28" s="146"/>
      <c r="I28" s="146"/>
      <c r="J28" s="146"/>
      <c r="K28" s="146"/>
    </row>
    <row r="29" spans="1:11" ht="15" customHeight="1" x14ac:dyDescent="0.4">
      <c r="B29" s="146"/>
      <c r="C29" s="146"/>
      <c r="D29" s="146"/>
      <c r="E29" s="146"/>
      <c r="F29" s="146"/>
      <c r="G29" s="146"/>
      <c r="H29" s="146"/>
      <c r="I29" s="146"/>
      <c r="J29" s="146"/>
      <c r="K29" s="146"/>
    </row>
    <row r="30" spans="1:11" ht="15" customHeight="1" x14ac:dyDescent="0.4">
      <c r="A30" s="83">
        <v>4</v>
      </c>
      <c r="B30" s="135" t="s">
        <v>37</v>
      </c>
      <c r="C30" s="135"/>
      <c r="D30" s="135"/>
      <c r="E30" s="135"/>
      <c r="F30" s="135"/>
      <c r="G30" s="135"/>
      <c r="H30" s="135"/>
      <c r="I30" s="135"/>
      <c r="J30" s="135"/>
      <c r="K30" s="135"/>
    </row>
    <row r="31" spans="1:11" ht="15" customHeight="1" x14ac:dyDescent="0.4">
      <c r="B31" s="135"/>
      <c r="C31" s="135"/>
      <c r="D31" s="135"/>
      <c r="E31" s="135"/>
      <c r="F31" s="135"/>
      <c r="G31" s="135"/>
      <c r="H31" s="135"/>
      <c r="I31" s="135"/>
      <c r="J31" s="135"/>
      <c r="K31" s="135"/>
    </row>
    <row r="32" spans="1:11" ht="15" customHeight="1" x14ac:dyDescent="0.4">
      <c r="A32" s="83">
        <v>5</v>
      </c>
      <c r="B32" s="147" t="s">
        <v>38</v>
      </c>
      <c r="C32" s="147"/>
      <c r="D32" s="147"/>
      <c r="E32" s="147"/>
      <c r="F32" s="147"/>
      <c r="G32" s="147"/>
      <c r="H32" s="147"/>
      <c r="I32" s="147"/>
      <c r="J32" s="147"/>
      <c r="K32" s="147"/>
    </row>
    <row r="33" spans="1:11" ht="15" customHeight="1" x14ac:dyDescent="0.4">
      <c r="B33" s="147"/>
      <c r="C33" s="147"/>
      <c r="D33" s="147"/>
      <c r="E33" s="147"/>
      <c r="F33" s="147"/>
      <c r="G33" s="147"/>
      <c r="H33" s="147"/>
      <c r="I33" s="147"/>
      <c r="J33" s="147"/>
      <c r="K33" s="147"/>
    </row>
    <row r="34" spans="1:11" ht="15" customHeight="1" x14ac:dyDescent="0.4">
      <c r="A34" s="83">
        <v>6</v>
      </c>
      <c r="B34" s="148" t="s">
        <v>39</v>
      </c>
      <c r="C34" s="148"/>
      <c r="D34" s="148"/>
      <c r="E34" s="148"/>
      <c r="F34" s="148"/>
      <c r="G34" s="148"/>
      <c r="H34" s="148"/>
      <c r="I34" s="148"/>
      <c r="J34" s="148"/>
      <c r="K34" s="148"/>
    </row>
    <row r="35" spans="1:11" ht="17.45" customHeight="1" x14ac:dyDescent="0.4">
      <c r="A35" s="83">
        <v>7</v>
      </c>
      <c r="B35" s="148" t="s">
        <v>40</v>
      </c>
      <c r="C35" s="148"/>
      <c r="D35" s="148"/>
      <c r="E35" s="148"/>
      <c r="F35" s="148"/>
      <c r="G35" s="148"/>
      <c r="H35" s="148"/>
      <c r="I35" s="148"/>
      <c r="J35" s="148"/>
      <c r="K35" s="148"/>
    </row>
    <row r="36" spans="1:11" ht="17.45" customHeight="1" x14ac:dyDescent="0.4">
      <c r="A36" s="83">
        <v>8</v>
      </c>
      <c r="B36" s="148" t="s">
        <v>41</v>
      </c>
      <c r="C36" s="148"/>
      <c r="D36" s="148"/>
      <c r="E36" s="148"/>
      <c r="F36" s="148"/>
      <c r="G36" s="148"/>
      <c r="H36" s="148"/>
      <c r="I36" s="148"/>
      <c r="J36" s="148"/>
      <c r="K36" s="148"/>
    </row>
    <row r="37" spans="1:11" ht="16.899999999999999" customHeight="1" x14ac:dyDescent="0.4">
      <c r="A37" s="85"/>
      <c r="B37" s="148" t="s">
        <v>44</v>
      </c>
      <c r="C37" s="148"/>
      <c r="D37" s="148"/>
      <c r="E37" s="148"/>
      <c r="F37" s="148"/>
      <c r="G37" s="148"/>
      <c r="H37" s="148"/>
      <c r="I37" s="148"/>
      <c r="J37" s="148"/>
      <c r="K37" s="148"/>
    </row>
    <row r="38" spans="1:11" ht="17.45" customHeight="1" x14ac:dyDescent="0.4">
      <c r="A38" s="85"/>
      <c r="B38" s="92"/>
      <c r="C38" s="92"/>
      <c r="D38" s="92"/>
      <c r="E38" s="92"/>
      <c r="F38" s="92"/>
      <c r="G38" s="92"/>
      <c r="H38" s="92"/>
      <c r="I38" s="92"/>
      <c r="J38" s="86"/>
    </row>
    <row r="39" spans="1:11" ht="17.45" customHeight="1" x14ac:dyDescent="0.4">
      <c r="A39" s="85"/>
      <c r="B39" s="92"/>
      <c r="C39" s="92"/>
      <c r="D39" s="92"/>
      <c r="E39" s="92"/>
      <c r="F39" s="92"/>
      <c r="G39" s="92"/>
      <c r="H39" s="92"/>
    </row>
    <row r="40" spans="1:11" ht="17.45" customHeight="1" x14ac:dyDescent="0.4">
      <c r="A40" s="85"/>
      <c r="B40" s="92"/>
      <c r="C40" s="92"/>
      <c r="D40" s="92"/>
      <c r="E40" s="92"/>
      <c r="F40" s="92"/>
      <c r="G40" s="92"/>
      <c r="K40" s="87"/>
    </row>
  </sheetData>
  <mergeCells count="25">
    <mergeCell ref="A1:K1"/>
    <mergeCell ref="A3:K3"/>
    <mergeCell ref="J4:K5"/>
    <mergeCell ref="A7:A9"/>
    <mergeCell ref="B7:F7"/>
    <mergeCell ref="G7:I7"/>
    <mergeCell ref="J7:J8"/>
    <mergeCell ref="K7:K8"/>
    <mergeCell ref="B30:K31"/>
    <mergeCell ref="A22:A23"/>
    <mergeCell ref="B22:B23"/>
    <mergeCell ref="C22:C23"/>
    <mergeCell ref="D22:D23"/>
    <mergeCell ref="E22:E23"/>
    <mergeCell ref="F22:F23"/>
    <mergeCell ref="G22:G23"/>
    <mergeCell ref="H22:H23"/>
    <mergeCell ref="I22:I23"/>
    <mergeCell ref="B26:K27"/>
    <mergeCell ref="B28:K29"/>
    <mergeCell ref="B32:K33"/>
    <mergeCell ref="B34:K34"/>
    <mergeCell ref="B35:K35"/>
    <mergeCell ref="B36:K36"/>
    <mergeCell ref="B37:K37"/>
  </mergeCells>
  <phoneticPr fontId="3"/>
  <printOptions horizontalCentered="1" verticalCentered="1"/>
  <pageMargins left="0.78740157480314965" right="0.39370078740157483" top="0.39370078740157483" bottom="0.15748031496062992" header="0.31496062992125984" footer="0.1574803149606299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内訳計算書(計)</vt:lpstr>
      <vt:lpstr>01東部事務所</vt:lpstr>
      <vt:lpstr>02鳥取工水取水場</vt:lpstr>
      <vt:lpstr>03東部事務所太陽光発電所</vt:lpstr>
      <vt:lpstr>04鳥取放牧場太陽光発電所</vt:lpstr>
      <vt:lpstr>05鳥取空港太陽光発電所</vt:lpstr>
      <vt:lpstr>06天神浄化センター太陽光発電所</vt:lpstr>
      <vt:lpstr>07横瀬川発電所 </vt:lpstr>
      <vt:lpstr>08私都川発電所  </vt:lpstr>
      <vt:lpstr>09加地発電所</vt:lpstr>
      <vt:lpstr>10袋川発電所 </vt:lpstr>
      <vt:lpstr>11加圧ポンプ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幸山 敦</dc:creator>
  <cp:lastModifiedBy>鳥取県</cp:lastModifiedBy>
  <cp:lastPrinted>2021-11-17T05:18:33Z</cp:lastPrinted>
  <dcterms:created xsi:type="dcterms:W3CDTF">2020-04-24T06:04:02Z</dcterms:created>
  <dcterms:modified xsi:type="dcterms:W3CDTF">2021-11-17T05:19:37Z</dcterms:modified>
</cp:coreProperties>
</file>