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第３表" sheetId="1" r:id="rId1"/>
  </sheets>
  <definedNames>
    <definedName name="_xlnm.Print_Area" localSheetId="0">'第３表'!$A$1:$P$55</definedName>
  </definedNames>
  <calcPr fullCalcOnLoad="1"/>
</workbook>
</file>

<file path=xl/sharedStrings.xml><?xml version="1.0" encoding="utf-8"?>
<sst xmlns="http://schemas.openxmlformats.org/spreadsheetml/2006/main" count="118" uniqueCount="93">
  <si>
    <t>年　　次</t>
  </si>
  <si>
    <t>自 　然 　動 　態</t>
  </si>
  <si>
    <t>社 　会 　動 　態</t>
  </si>
  <si>
    <t>出　　生</t>
  </si>
  <si>
    <t>死　　亡</t>
  </si>
  <si>
    <t>県外転入</t>
  </si>
  <si>
    <t>県外転出</t>
  </si>
  <si>
    <t xml:space="preserve"> 　　50　</t>
  </si>
  <si>
    <t xml:space="preserve"> 　　51　</t>
  </si>
  <si>
    <t>　 　52　</t>
  </si>
  <si>
    <t xml:space="preserve"> 　　52　</t>
  </si>
  <si>
    <t>　 　53　</t>
  </si>
  <si>
    <t xml:space="preserve"> 　　53　</t>
  </si>
  <si>
    <t>　 　54　</t>
  </si>
  <si>
    <t>　 　55　</t>
  </si>
  <si>
    <t>　 　56　</t>
  </si>
  <si>
    <t>　 　57　</t>
  </si>
  <si>
    <t>　 　58　</t>
  </si>
  <si>
    <t>　 　59　</t>
  </si>
  <si>
    <t>　 　60　</t>
  </si>
  <si>
    <t>　 　61　</t>
  </si>
  <si>
    <t>　 　62　</t>
  </si>
  <si>
    <t>　　 62　</t>
  </si>
  <si>
    <t>　 　63　</t>
  </si>
  <si>
    <t>　　 63　</t>
  </si>
  <si>
    <t xml:space="preserve">平成元   </t>
  </si>
  <si>
    <t xml:space="preserve">　　 2 </t>
  </si>
  <si>
    <t xml:space="preserve">　 　2 </t>
  </si>
  <si>
    <t xml:space="preserve">　　 3 </t>
  </si>
  <si>
    <t xml:space="preserve">　　 4 </t>
  </si>
  <si>
    <t xml:space="preserve">　　 5 </t>
  </si>
  <si>
    <t xml:space="preserve">　　 6 </t>
  </si>
  <si>
    <t xml:space="preserve">　　 7 </t>
  </si>
  <si>
    <t xml:space="preserve">　　 8 </t>
  </si>
  <si>
    <t xml:space="preserve">　　 9 </t>
  </si>
  <si>
    <t>　 　10　</t>
  </si>
  <si>
    <t>　　 10　</t>
  </si>
  <si>
    <t xml:space="preserve">   11</t>
  </si>
  <si>
    <t xml:space="preserve">   14</t>
  </si>
  <si>
    <t xml:space="preserve">    11</t>
  </si>
  <si>
    <t xml:space="preserve">   12</t>
  </si>
  <si>
    <t xml:space="preserve">    12</t>
  </si>
  <si>
    <t xml:space="preserve">   13</t>
  </si>
  <si>
    <t xml:space="preserve">    13</t>
  </si>
  <si>
    <t xml:space="preserve">    14</t>
  </si>
  <si>
    <t xml:space="preserve">   15</t>
  </si>
  <si>
    <t xml:space="preserve">   16</t>
  </si>
  <si>
    <t xml:space="preserve">    15</t>
  </si>
  <si>
    <t xml:space="preserve">    16</t>
  </si>
  <si>
    <t xml:space="preserve">   17</t>
  </si>
  <si>
    <t xml:space="preserve">    17</t>
  </si>
  <si>
    <t>人口増減</t>
  </si>
  <si>
    <t>自然増減</t>
  </si>
  <si>
    <t>社会増減</t>
  </si>
  <si>
    <t xml:space="preserve">   18</t>
  </si>
  <si>
    <t xml:space="preserve">    18</t>
  </si>
  <si>
    <t xml:space="preserve">    19</t>
  </si>
  <si>
    <t xml:space="preserve">   19</t>
  </si>
  <si>
    <t xml:space="preserve">    20</t>
  </si>
  <si>
    <t xml:space="preserve">   20</t>
  </si>
  <si>
    <t>人口増減</t>
  </si>
  <si>
    <t>自然増減</t>
  </si>
  <si>
    <t>社会増減</t>
  </si>
  <si>
    <t xml:space="preserve">    21</t>
  </si>
  <si>
    <t xml:space="preserve">   21</t>
  </si>
  <si>
    <t xml:space="preserve">   22</t>
  </si>
  <si>
    <t>10/1人口</t>
  </si>
  <si>
    <t xml:space="preserve">    22</t>
  </si>
  <si>
    <t xml:space="preserve">   23</t>
  </si>
  <si>
    <t xml:space="preserve">    23</t>
  </si>
  <si>
    <t xml:space="preserve">   24</t>
  </si>
  <si>
    <t xml:space="preserve">    24</t>
  </si>
  <si>
    <t xml:space="preserve">   25</t>
  </si>
  <si>
    <t xml:space="preserve">    25</t>
  </si>
  <si>
    <t>対前年比較</t>
  </si>
  <si>
    <t xml:space="preserve">    26</t>
  </si>
  <si>
    <t xml:space="preserve">   26</t>
  </si>
  <si>
    <t xml:space="preserve">   27</t>
  </si>
  <si>
    <t xml:space="preserve">    27</t>
  </si>
  <si>
    <t>（注）1　自然動態の数値は、昭和６３年までは厚生省、県健康対策課の「人口動態統計」、平成元年以降は</t>
  </si>
  <si>
    <t xml:space="preserve">         統計課「県人口移動調査」</t>
  </si>
  <si>
    <t>　　  3　平成23年以降の率は、平成27年国勢調査の確報値から算出</t>
  </si>
  <si>
    <t>　　　　実　　　　　　　　　　数　（人）</t>
  </si>
  <si>
    <t>　　　　　　　　　　　率　　　（ 人 口 1 , 0 0 0 人 あ た り  ）（‰）</t>
  </si>
  <si>
    <t xml:space="preserve">    28</t>
  </si>
  <si>
    <t xml:space="preserve">    29</t>
  </si>
  <si>
    <t xml:space="preserve">   28</t>
  </si>
  <si>
    <t xml:space="preserve">   29</t>
  </si>
  <si>
    <t>昭和50年</t>
  </si>
  <si>
    <t xml:space="preserve">         </t>
  </si>
  <si>
    <t>　　   2　社会動態の数値は、統計課「県人口移動調査」</t>
  </si>
  <si>
    <t>　　第３表　人 口 動 態 の 推 移</t>
  </si>
  <si>
    <t>（Ｈ２９．１０．１～Ｈ３０．９．３０）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</si>
</sst>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\ \ _ "/>
    <numFmt numFmtId="180" formatCode="#,##0.0\ \ _ "/>
    <numFmt numFmtId="181" formatCode="#,##0_ ;[Red]\-#,##0\ "/>
    <numFmt numFmtId="182" formatCode="#,##0.0_ ;[Red]\-#,##0.0\ 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>
        <color indexed="8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>
        <color indexed="8"/>
      </left>
      <right style="medium"/>
      <top style="dotted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medium"/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tted"/>
    </border>
    <border>
      <left style="hair">
        <color indexed="8"/>
      </left>
      <right style="hair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12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81" fontId="6" fillId="0" borderId="18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9" xfId="0" applyNumberFormat="1" applyFont="1" applyBorder="1" applyAlignment="1">
      <alignment vertical="center"/>
    </xf>
    <xf numFmtId="181" fontId="6" fillId="0" borderId="20" xfId="0" applyNumberFormat="1" applyFont="1" applyBorder="1" applyAlignment="1">
      <alignment vertical="center"/>
    </xf>
    <xf numFmtId="181" fontId="6" fillId="0" borderId="21" xfId="0" applyNumberFormat="1" applyFont="1" applyBorder="1" applyAlignment="1">
      <alignment vertical="center"/>
    </xf>
    <xf numFmtId="181" fontId="6" fillId="0" borderId="22" xfId="0" applyNumberFormat="1" applyFont="1" applyBorder="1" applyAlignment="1">
      <alignment vertical="center"/>
    </xf>
    <xf numFmtId="181" fontId="6" fillId="0" borderId="23" xfId="0" applyNumberFormat="1" applyFont="1" applyBorder="1" applyAlignment="1">
      <alignment vertical="center"/>
    </xf>
    <xf numFmtId="181" fontId="6" fillId="0" borderId="24" xfId="0" applyNumberFormat="1" applyFont="1" applyBorder="1" applyAlignment="1">
      <alignment vertical="center"/>
    </xf>
    <xf numFmtId="181" fontId="6" fillId="0" borderId="25" xfId="0" applyNumberFormat="1" applyFont="1" applyBorder="1" applyAlignment="1">
      <alignment vertical="center"/>
    </xf>
    <xf numFmtId="181" fontId="6" fillId="0" borderId="18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6" fillId="0" borderId="19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6" fillId="0" borderId="20" xfId="0" applyNumberFormat="1" applyFont="1" applyBorder="1" applyAlignment="1">
      <alignment vertical="center"/>
    </xf>
    <xf numFmtId="182" fontId="6" fillId="0" borderId="21" xfId="0" applyNumberFormat="1" applyFont="1" applyBorder="1" applyAlignment="1">
      <alignment vertical="center"/>
    </xf>
    <xf numFmtId="182" fontId="6" fillId="0" borderId="23" xfId="0" applyNumberFormat="1" applyFont="1" applyBorder="1" applyAlignment="1">
      <alignment vertical="center"/>
    </xf>
    <xf numFmtId="182" fontId="6" fillId="0" borderId="24" xfId="0" applyNumberFormat="1" applyFont="1" applyBorder="1" applyAlignment="1">
      <alignment vertical="center"/>
    </xf>
    <xf numFmtId="182" fontId="6" fillId="0" borderId="18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56" fontId="8" fillId="0" borderId="0" xfId="0" applyNumberFormat="1" applyFont="1" applyAlignment="1">
      <alignment horizontal="right" vertical="center" shrinkToFit="1"/>
    </xf>
    <xf numFmtId="0" fontId="6" fillId="0" borderId="26" xfId="0" applyFont="1" applyFill="1" applyBorder="1" applyAlignment="1" quotePrefix="1">
      <alignment horizontal="center" vertical="center"/>
    </xf>
    <xf numFmtId="181" fontId="6" fillId="0" borderId="20" xfId="0" applyNumberFormat="1" applyFont="1" applyFill="1" applyBorder="1" applyAlignment="1">
      <alignment vertical="center"/>
    </xf>
    <xf numFmtId="181" fontId="6" fillId="0" borderId="21" xfId="0" applyNumberFormat="1" applyFont="1" applyFill="1" applyBorder="1" applyAlignment="1">
      <alignment vertical="center"/>
    </xf>
    <xf numFmtId="181" fontId="6" fillId="0" borderId="22" xfId="0" applyNumberFormat="1" applyFont="1" applyFill="1" applyBorder="1" applyAlignment="1">
      <alignment vertical="center"/>
    </xf>
    <xf numFmtId="182" fontId="6" fillId="0" borderId="20" xfId="0" applyNumberFormat="1" applyFont="1" applyFill="1" applyBorder="1" applyAlignment="1">
      <alignment vertical="center"/>
    </xf>
    <xf numFmtId="182" fontId="6" fillId="0" borderId="21" xfId="0" applyNumberFormat="1" applyFont="1" applyFill="1" applyBorder="1" applyAlignment="1">
      <alignment vertical="center"/>
    </xf>
    <xf numFmtId="0" fontId="6" fillId="0" borderId="13" xfId="0" applyFont="1" applyFill="1" applyBorder="1" applyAlignment="1" quotePrefix="1">
      <alignment horizontal="center" vertical="center"/>
    </xf>
    <xf numFmtId="0" fontId="9" fillId="0" borderId="0" xfId="0" applyFont="1" applyAlignment="1">
      <alignment/>
    </xf>
    <xf numFmtId="181" fontId="6" fillId="0" borderId="27" xfId="0" applyNumberFormat="1" applyFont="1" applyFill="1" applyBorder="1" applyAlignment="1">
      <alignment vertical="center"/>
    </xf>
    <xf numFmtId="182" fontId="6" fillId="0" borderId="27" xfId="0" applyNumberFormat="1" applyFont="1" applyFill="1" applyBorder="1" applyAlignment="1">
      <alignment vertical="center"/>
    </xf>
    <xf numFmtId="0" fontId="6" fillId="0" borderId="28" xfId="0" applyFont="1" applyFill="1" applyBorder="1" applyAlignment="1" quotePrefix="1">
      <alignment horizontal="center" vertical="center"/>
    </xf>
    <xf numFmtId="181" fontId="6" fillId="0" borderId="29" xfId="0" applyNumberFormat="1" applyFont="1" applyBorder="1" applyAlignment="1">
      <alignment vertical="center"/>
    </xf>
    <xf numFmtId="181" fontId="6" fillId="0" borderId="27" xfId="0" applyNumberFormat="1" applyFont="1" applyBorder="1" applyAlignment="1">
      <alignment vertical="center"/>
    </xf>
    <xf numFmtId="181" fontId="6" fillId="0" borderId="30" xfId="0" applyNumberFormat="1" applyFont="1" applyBorder="1" applyAlignment="1">
      <alignment vertical="center"/>
    </xf>
    <xf numFmtId="181" fontId="6" fillId="0" borderId="31" xfId="0" applyNumberFormat="1" applyFont="1" applyBorder="1" applyAlignment="1">
      <alignment vertical="center"/>
    </xf>
    <xf numFmtId="181" fontId="6" fillId="0" borderId="32" xfId="0" applyNumberFormat="1" applyFont="1" applyBorder="1" applyAlignment="1">
      <alignment vertical="center"/>
    </xf>
    <xf numFmtId="181" fontId="6" fillId="0" borderId="33" xfId="0" applyNumberFormat="1" applyFont="1" applyBorder="1" applyAlignment="1">
      <alignment vertical="center"/>
    </xf>
    <xf numFmtId="181" fontId="6" fillId="0" borderId="29" xfId="0" applyNumberFormat="1" applyFont="1" applyFill="1" applyBorder="1" applyAlignment="1">
      <alignment vertical="center"/>
    </xf>
    <xf numFmtId="181" fontId="6" fillId="0" borderId="30" xfId="0" applyNumberFormat="1" applyFont="1" applyFill="1" applyBorder="1" applyAlignment="1">
      <alignment vertical="center"/>
    </xf>
    <xf numFmtId="181" fontId="6" fillId="0" borderId="31" xfId="0" applyNumberFormat="1" applyFont="1" applyFill="1" applyBorder="1" applyAlignment="1">
      <alignment vertical="center"/>
    </xf>
    <xf numFmtId="182" fontId="6" fillId="0" borderId="29" xfId="0" applyNumberFormat="1" applyFont="1" applyFill="1" applyBorder="1" applyAlignment="1">
      <alignment vertical="center"/>
    </xf>
    <xf numFmtId="182" fontId="6" fillId="0" borderId="29" xfId="0" applyNumberFormat="1" applyFont="1" applyBorder="1" applyAlignment="1">
      <alignment vertical="center"/>
    </xf>
    <xf numFmtId="182" fontId="6" fillId="0" borderId="27" xfId="0" applyNumberFormat="1" applyFont="1" applyBorder="1" applyAlignment="1">
      <alignment vertical="center"/>
    </xf>
    <xf numFmtId="182" fontId="6" fillId="0" borderId="30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32" xfId="0" applyNumberFormat="1" applyFont="1" applyBorder="1" applyAlignment="1">
      <alignment vertical="center"/>
    </xf>
    <xf numFmtId="182" fontId="6" fillId="0" borderId="33" xfId="0" applyNumberFormat="1" applyFont="1" applyBorder="1" applyAlignment="1">
      <alignment vertical="center"/>
    </xf>
    <xf numFmtId="182" fontId="6" fillId="0" borderId="30" xfId="0" applyNumberFormat="1" applyFont="1" applyFill="1" applyBorder="1" applyAlignment="1">
      <alignment vertical="center"/>
    </xf>
    <xf numFmtId="182" fontId="6" fillId="0" borderId="31" xfId="0" applyNumberFormat="1" applyFont="1" applyFill="1" applyBorder="1" applyAlignment="1">
      <alignment vertical="center"/>
    </xf>
    <xf numFmtId="181" fontId="6" fillId="0" borderId="34" xfId="0" applyNumberFormat="1" applyFont="1" applyBorder="1" applyAlignment="1">
      <alignment vertical="center"/>
    </xf>
    <xf numFmtId="181" fontId="6" fillId="0" borderId="35" xfId="0" applyNumberFormat="1" applyFont="1" applyBorder="1" applyAlignment="1">
      <alignment vertical="center"/>
    </xf>
    <xf numFmtId="181" fontId="6" fillId="0" borderId="36" xfId="0" applyNumberFormat="1" applyFont="1" applyBorder="1" applyAlignment="1">
      <alignment vertical="center"/>
    </xf>
    <xf numFmtId="181" fontId="6" fillId="0" borderId="34" xfId="0" applyNumberFormat="1" applyFont="1" applyFill="1" applyBorder="1" applyAlignment="1">
      <alignment vertical="center"/>
    </xf>
    <xf numFmtId="181" fontId="6" fillId="0" borderId="35" xfId="0" applyNumberFormat="1" applyFont="1" applyFill="1" applyBorder="1" applyAlignment="1">
      <alignment vertical="center"/>
    </xf>
    <xf numFmtId="182" fontId="6" fillId="0" borderId="34" xfId="0" applyNumberFormat="1" applyFont="1" applyBorder="1" applyAlignment="1">
      <alignment vertical="center"/>
    </xf>
    <xf numFmtId="182" fontId="6" fillId="0" borderId="35" xfId="0" applyNumberFormat="1" applyFont="1" applyBorder="1" applyAlignment="1">
      <alignment vertical="center"/>
    </xf>
    <xf numFmtId="182" fontId="6" fillId="0" borderId="36" xfId="0" applyNumberFormat="1" applyFont="1" applyBorder="1" applyAlignment="1">
      <alignment vertical="center"/>
    </xf>
    <xf numFmtId="182" fontId="6" fillId="0" borderId="34" xfId="0" applyNumberFormat="1" applyFont="1" applyFill="1" applyBorder="1" applyAlignment="1">
      <alignment vertical="center"/>
    </xf>
    <xf numFmtId="182" fontId="6" fillId="0" borderId="35" xfId="0" applyNumberFormat="1" applyFont="1" applyFill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Continuous" vertical="center"/>
    </xf>
    <xf numFmtId="0" fontId="6" fillId="0" borderId="42" xfId="0" applyNumberFormat="1" applyFont="1" applyBorder="1" applyAlignment="1">
      <alignment horizontal="centerContinuous" vertical="center"/>
    </xf>
    <xf numFmtId="0" fontId="6" fillId="0" borderId="43" xfId="0" applyNumberFormat="1" applyFont="1" applyBorder="1" applyAlignment="1">
      <alignment horizontal="centerContinuous" vertical="center"/>
    </xf>
    <xf numFmtId="181" fontId="6" fillId="0" borderId="44" xfId="0" applyNumberFormat="1" applyFont="1" applyFill="1" applyBorder="1" applyAlignment="1">
      <alignment vertical="center"/>
    </xf>
    <xf numFmtId="181" fontId="6" fillId="0" borderId="45" xfId="0" applyNumberFormat="1" applyFont="1" applyFill="1" applyBorder="1" applyAlignment="1">
      <alignment vertical="center"/>
    </xf>
    <xf numFmtId="181" fontId="6" fillId="0" borderId="46" xfId="0" applyNumberFormat="1" applyFont="1" applyFill="1" applyBorder="1" applyAlignment="1">
      <alignment vertical="center"/>
    </xf>
    <xf numFmtId="181" fontId="6" fillId="0" borderId="47" xfId="0" applyNumberFormat="1" applyFont="1" applyFill="1" applyBorder="1" applyAlignment="1">
      <alignment vertical="center"/>
    </xf>
    <xf numFmtId="182" fontId="6" fillId="0" borderId="45" xfId="0" applyNumberFormat="1" applyFont="1" applyFill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47" xfId="0" applyNumberFormat="1" applyFont="1" applyFill="1" applyBorder="1" applyAlignment="1">
      <alignment vertical="center"/>
    </xf>
    <xf numFmtId="182" fontId="6" fillId="0" borderId="4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0" fontId="6" fillId="0" borderId="50" xfId="0" applyFont="1" applyFill="1" applyBorder="1" applyAlignment="1" quotePrefix="1">
      <alignment horizontal="center" vertical="center"/>
    </xf>
    <xf numFmtId="0" fontId="6" fillId="33" borderId="16" xfId="0" applyFont="1" applyFill="1" applyBorder="1" applyAlignment="1" quotePrefix="1">
      <alignment horizontal="center" vertical="center"/>
    </xf>
    <xf numFmtId="181" fontId="6" fillId="33" borderId="0" xfId="0" applyNumberFormat="1" applyFont="1" applyFill="1" applyBorder="1" applyAlignment="1">
      <alignment vertical="center"/>
    </xf>
    <xf numFmtId="181" fontId="6" fillId="33" borderId="29" xfId="0" applyNumberFormat="1" applyFont="1" applyFill="1" applyBorder="1" applyAlignment="1">
      <alignment vertical="center"/>
    </xf>
    <xf numFmtId="181" fontId="6" fillId="33" borderId="34" xfId="0" applyNumberFormat="1" applyFont="1" applyFill="1" applyBorder="1" applyAlignment="1">
      <alignment vertical="center"/>
    </xf>
    <xf numFmtId="181" fontId="6" fillId="33" borderId="27" xfId="0" applyNumberFormat="1" applyFont="1" applyFill="1" applyBorder="1" applyAlignment="1">
      <alignment vertical="center"/>
    </xf>
    <xf numFmtId="182" fontId="6" fillId="33" borderId="29" xfId="0" applyNumberFormat="1" applyFont="1" applyFill="1" applyBorder="1" applyAlignment="1">
      <alignment vertical="center"/>
    </xf>
    <xf numFmtId="182" fontId="6" fillId="33" borderId="34" xfId="0" applyNumberFormat="1" applyFont="1" applyFill="1" applyBorder="1" applyAlignment="1">
      <alignment vertical="center"/>
    </xf>
    <xf numFmtId="182" fontId="6" fillId="33" borderId="27" xfId="0" applyNumberFormat="1" applyFont="1" applyFill="1" applyBorder="1" applyAlignment="1">
      <alignment vertical="center"/>
    </xf>
    <xf numFmtId="182" fontId="6" fillId="33" borderId="0" xfId="0" applyNumberFormat="1" applyFont="1" applyFill="1" applyBorder="1" applyAlignment="1">
      <alignment vertical="center"/>
    </xf>
    <xf numFmtId="0" fontId="6" fillId="33" borderId="28" xfId="0" applyFont="1" applyFill="1" applyBorder="1" applyAlignment="1" quotePrefix="1">
      <alignment horizontal="center" vertical="center"/>
    </xf>
    <xf numFmtId="0" fontId="12" fillId="0" borderId="44" xfId="0" applyFont="1" applyBorder="1" applyAlignment="1">
      <alignment horizontal="right"/>
    </xf>
    <xf numFmtId="0" fontId="6" fillId="0" borderId="5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showOutlineSymbols="0" view="pageBreakPreview" zoomScale="87" zoomScaleNormal="87" zoomScaleSheetLayoutView="87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66015625" defaultRowHeight="18"/>
  <cols>
    <col min="1" max="1" width="8.66015625" style="1" customWidth="1"/>
    <col min="2" max="2" width="10.66015625" style="1" customWidth="1"/>
    <col min="3" max="8" width="8.66015625" style="1" customWidth="1"/>
    <col min="9" max="9" width="10.66015625" style="1" customWidth="1"/>
    <col min="10" max="15" width="8.66015625" style="1" customWidth="1"/>
    <col min="16" max="16" width="8.83203125" style="1" customWidth="1"/>
    <col min="17" max="17" width="8.66015625" style="1" customWidth="1"/>
    <col min="18" max="16384" width="8.83203125" style="1" customWidth="1"/>
  </cols>
  <sheetData>
    <row r="1" spans="1:17" ht="17.25" customHeight="1">
      <c r="A1" s="2" t="s">
        <v>91</v>
      </c>
      <c r="B1" s="3"/>
      <c r="C1" s="3"/>
      <c r="D1" s="3"/>
      <c r="E1" s="3"/>
      <c r="F1" s="3"/>
      <c r="G1" s="3"/>
      <c r="H1" s="3"/>
      <c r="I1" s="2"/>
      <c r="J1" s="3"/>
      <c r="K1" s="3"/>
      <c r="L1" s="3"/>
      <c r="M1" s="3"/>
      <c r="N1" s="3"/>
      <c r="O1" s="3"/>
      <c r="P1" s="3"/>
      <c r="Q1" s="4"/>
    </row>
    <row r="2" spans="1:17" ht="17.25" customHeight="1" thickBot="1">
      <c r="A2" s="2"/>
      <c r="B2" s="2"/>
      <c r="C2" s="2"/>
      <c r="D2" s="2"/>
      <c r="E2" s="2"/>
      <c r="F2" s="2"/>
      <c r="G2" s="2"/>
      <c r="H2" s="6"/>
      <c r="I2" s="2"/>
      <c r="J2" s="2"/>
      <c r="K2" s="2"/>
      <c r="L2" s="2"/>
      <c r="M2" s="116" t="s">
        <v>92</v>
      </c>
      <c r="N2" s="116"/>
      <c r="O2" s="116"/>
      <c r="P2" s="116"/>
      <c r="Q2" s="4"/>
    </row>
    <row r="3" spans="1:17" ht="16.5" customHeight="1">
      <c r="A3" s="117" t="s">
        <v>0</v>
      </c>
      <c r="B3" s="123" t="s">
        <v>82</v>
      </c>
      <c r="C3" s="124"/>
      <c r="D3" s="124"/>
      <c r="E3" s="124"/>
      <c r="F3" s="124"/>
      <c r="G3" s="124"/>
      <c r="H3" s="125"/>
      <c r="I3" s="126" t="s">
        <v>83</v>
      </c>
      <c r="J3" s="124"/>
      <c r="K3" s="124"/>
      <c r="L3" s="124"/>
      <c r="M3" s="124"/>
      <c r="N3" s="124"/>
      <c r="O3" s="127"/>
      <c r="P3" s="120" t="s">
        <v>0</v>
      </c>
      <c r="Q3" s="4"/>
    </row>
    <row r="4" spans="1:17" ht="16.5" customHeight="1">
      <c r="A4" s="118"/>
      <c r="B4" s="128" t="s">
        <v>60</v>
      </c>
      <c r="C4" s="90" t="s">
        <v>1</v>
      </c>
      <c r="D4" s="91"/>
      <c r="E4" s="91"/>
      <c r="F4" s="90" t="s">
        <v>2</v>
      </c>
      <c r="G4" s="91"/>
      <c r="H4" s="92"/>
      <c r="I4" s="128" t="s">
        <v>51</v>
      </c>
      <c r="J4" s="90" t="s">
        <v>1</v>
      </c>
      <c r="K4" s="91"/>
      <c r="L4" s="91"/>
      <c r="M4" s="90" t="s">
        <v>2</v>
      </c>
      <c r="N4" s="91"/>
      <c r="O4" s="92"/>
      <c r="P4" s="121"/>
      <c r="Q4" s="4"/>
    </row>
    <row r="5" spans="1:17" ht="16.5" customHeight="1">
      <c r="A5" s="119"/>
      <c r="B5" s="129"/>
      <c r="C5" s="86" t="s">
        <v>61</v>
      </c>
      <c r="D5" s="87" t="s">
        <v>3</v>
      </c>
      <c r="E5" s="88" t="s">
        <v>4</v>
      </c>
      <c r="F5" s="86" t="s">
        <v>62</v>
      </c>
      <c r="G5" s="87" t="s">
        <v>5</v>
      </c>
      <c r="H5" s="89" t="s">
        <v>6</v>
      </c>
      <c r="I5" s="129"/>
      <c r="J5" s="86" t="s">
        <v>52</v>
      </c>
      <c r="K5" s="87" t="s">
        <v>3</v>
      </c>
      <c r="L5" s="88" t="s">
        <v>4</v>
      </c>
      <c r="M5" s="86" t="s">
        <v>53</v>
      </c>
      <c r="N5" s="87" t="s">
        <v>5</v>
      </c>
      <c r="O5" s="88" t="s">
        <v>6</v>
      </c>
      <c r="P5" s="122"/>
      <c r="Q5" s="46" t="s">
        <v>66</v>
      </c>
    </row>
    <row r="6" spans="1:17" ht="15" customHeight="1">
      <c r="A6" s="8" t="s">
        <v>88</v>
      </c>
      <c r="B6" s="26">
        <f aca="true" t="shared" si="0" ref="B6:B22">C6+F6</f>
        <v>2704</v>
      </c>
      <c r="C6" s="58">
        <f aca="true" t="shared" si="1" ref="C6:C24">D6-E6</f>
        <v>3884</v>
      </c>
      <c r="D6" s="76">
        <v>8735</v>
      </c>
      <c r="E6" s="59">
        <v>4851</v>
      </c>
      <c r="F6" s="27">
        <f aca="true" t="shared" si="2" ref="F6:F23">G6-H6</f>
        <v>-1180</v>
      </c>
      <c r="G6" s="76">
        <v>17373</v>
      </c>
      <c r="H6" s="28">
        <v>18553</v>
      </c>
      <c r="I6" s="38">
        <f aca="true" t="shared" si="3" ref="I6:I16">ROUND(B6/$Q6*1000,1)</f>
        <v>4.7</v>
      </c>
      <c r="J6" s="68">
        <f aca="true" t="shared" si="4" ref="J6:J16">ROUND(C6/$Q6*1000,1)</f>
        <v>6.7</v>
      </c>
      <c r="K6" s="81">
        <f aca="true" t="shared" si="5" ref="K6:K16">ROUND(D6/$Q6*1000,1)</f>
        <v>15</v>
      </c>
      <c r="L6" s="69">
        <f aca="true" t="shared" si="6" ref="L6:L16">ROUND(E6/$Q6*1000,1)</f>
        <v>8.3</v>
      </c>
      <c r="M6" s="39">
        <f aca="true" t="shared" si="7" ref="M6:M16">ROUND(F6/$Q6*1000,1)</f>
        <v>-2</v>
      </c>
      <c r="N6" s="81">
        <f aca="true" t="shared" si="8" ref="N6:N16">ROUND(G6/$Q6*1000,1)</f>
        <v>29.9</v>
      </c>
      <c r="O6" s="39">
        <f aca="true" t="shared" si="9" ref="O6:O16">ROUND(H6/$Q6*1000,1)</f>
        <v>31.9</v>
      </c>
      <c r="P6" s="7" t="s">
        <v>7</v>
      </c>
      <c r="Q6" s="4">
        <v>581311</v>
      </c>
    </row>
    <row r="7" spans="1:17" ht="15" customHeight="1">
      <c r="A7" s="8" t="s">
        <v>8</v>
      </c>
      <c r="B7" s="26">
        <f t="shared" si="0"/>
        <v>4316</v>
      </c>
      <c r="C7" s="58">
        <f t="shared" si="1"/>
        <v>3768</v>
      </c>
      <c r="D7" s="76">
        <v>8729</v>
      </c>
      <c r="E7" s="59">
        <v>4961</v>
      </c>
      <c r="F7" s="27">
        <f t="shared" si="2"/>
        <v>548</v>
      </c>
      <c r="G7" s="76">
        <v>17313</v>
      </c>
      <c r="H7" s="28">
        <v>16765</v>
      </c>
      <c r="I7" s="38">
        <f t="shared" si="3"/>
        <v>7.4</v>
      </c>
      <c r="J7" s="68">
        <f t="shared" si="4"/>
        <v>6.4</v>
      </c>
      <c r="K7" s="81">
        <f t="shared" si="5"/>
        <v>14.9</v>
      </c>
      <c r="L7" s="69">
        <f t="shared" si="6"/>
        <v>8.5</v>
      </c>
      <c r="M7" s="39">
        <f t="shared" si="7"/>
        <v>0.9</v>
      </c>
      <c r="N7" s="81">
        <f t="shared" si="8"/>
        <v>29.5</v>
      </c>
      <c r="O7" s="39">
        <f t="shared" si="9"/>
        <v>28.6</v>
      </c>
      <c r="P7" s="7" t="s">
        <v>8</v>
      </c>
      <c r="Q7" s="4">
        <v>586027</v>
      </c>
    </row>
    <row r="8" spans="1:17" ht="15" customHeight="1">
      <c r="A8" s="8" t="s">
        <v>9</v>
      </c>
      <c r="B8" s="26">
        <f t="shared" si="0"/>
        <v>4465</v>
      </c>
      <c r="C8" s="58">
        <f t="shared" si="1"/>
        <v>3753</v>
      </c>
      <c r="D8" s="76">
        <v>8525</v>
      </c>
      <c r="E8" s="59">
        <v>4772</v>
      </c>
      <c r="F8" s="27">
        <f t="shared" si="2"/>
        <v>712</v>
      </c>
      <c r="G8" s="76">
        <v>17309</v>
      </c>
      <c r="H8" s="28">
        <v>16597</v>
      </c>
      <c r="I8" s="38">
        <f t="shared" si="3"/>
        <v>7.6</v>
      </c>
      <c r="J8" s="68">
        <f t="shared" si="4"/>
        <v>6.4</v>
      </c>
      <c r="K8" s="81">
        <f t="shared" si="5"/>
        <v>14.4</v>
      </c>
      <c r="L8" s="69">
        <f t="shared" si="6"/>
        <v>8.1</v>
      </c>
      <c r="M8" s="39">
        <f t="shared" si="7"/>
        <v>1.2</v>
      </c>
      <c r="N8" s="81">
        <f t="shared" si="8"/>
        <v>29.3</v>
      </c>
      <c r="O8" s="39">
        <f t="shared" si="9"/>
        <v>28.1</v>
      </c>
      <c r="P8" s="7" t="s">
        <v>10</v>
      </c>
      <c r="Q8" s="4">
        <v>590930</v>
      </c>
    </row>
    <row r="9" spans="1:17" ht="15" customHeight="1">
      <c r="A9" s="8" t="s">
        <v>11</v>
      </c>
      <c r="B9" s="26">
        <f t="shared" si="0"/>
        <v>3447</v>
      </c>
      <c r="C9" s="58">
        <f t="shared" si="1"/>
        <v>3599</v>
      </c>
      <c r="D9" s="76">
        <v>8426</v>
      </c>
      <c r="E9" s="59">
        <v>4827</v>
      </c>
      <c r="F9" s="27">
        <f t="shared" si="2"/>
        <v>-152</v>
      </c>
      <c r="G9" s="76">
        <v>16555</v>
      </c>
      <c r="H9" s="28">
        <v>16707</v>
      </c>
      <c r="I9" s="38">
        <f t="shared" si="3"/>
        <v>5.8</v>
      </c>
      <c r="J9" s="68">
        <f t="shared" si="4"/>
        <v>6.1</v>
      </c>
      <c r="K9" s="81">
        <f t="shared" si="5"/>
        <v>14.2</v>
      </c>
      <c r="L9" s="69">
        <f t="shared" si="6"/>
        <v>8.1</v>
      </c>
      <c r="M9" s="39">
        <f t="shared" si="7"/>
        <v>-0.3</v>
      </c>
      <c r="N9" s="81">
        <f t="shared" si="8"/>
        <v>27.8</v>
      </c>
      <c r="O9" s="39">
        <f t="shared" si="9"/>
        <v>28.1</v>
      </c>
      <c r="P9" s="7" t="s">
        <v>12</v>
      </c>
      <c r="Q9" s="4">
        <v>594770</v>
      </c>
    </row>
    <row r="10" spans="1:17" ht="15" customHeight="1">
      <c r="A10" s="8" t="s">
        <v>13</v>
      </c>
      <c r="B10" s="26">
        <f t="shared" si="0"/>
        <v>4838</v>
      </c>
      <c r="C10" s="58">
        <f t="shared" si="1"/>
        <v>3581</v>
      </c>
      <c r="D10" s="76">
        <v>8212</v>
      </c>
      <c r="E10" s="59">
        <v>4631</v>
      </c>
      <c r="F10" s="27">
        <f t="shared" si="2"/>
        <v>1257</v>
      </c>
      <c r="G10" s="76">
        <v>17296</v>
      </c>
      <c r="H10" s="28">
        <v>16039</v>
      </c>
      <c r="I10" s="38">
        <f t="shared" si="3"/>
        <v>8.1</v>
      </c>
      <c r="J10" s="68">
        <f t="shared" si="4"/>
        <v>6</v>
      </c>
      <c r="K10" s="81">
        <f t="shared" si="5"/>
        <v>13.7</v>
      </c>
      <c r="L10" s="69">
        <f t="shared" si="6"/>
        <v>7.7</v>
      </c>
      <c r="M10" s="39">
        <f t="shared" si="7"/>
        <v>2.1</v>
      </c>
      <c r="N10" s="81">
        <f t="shared" si="8"/>
        <v>28.8</v>
      </c>
      <c r="O10" s="39">
        <f t="shared" si="9"/>
        <v>26.7</v>
      </c>
      <c r="P10" s="7" t="s">
        <v>13</v>
      </c>
      <c r="Q10" s="4">
        <v>600015</v>
      </c>
    </row>
    <row r="11" spans="1:17" ht="15" customHeight="1">
      <c r="A11" s="11" t="s">
        <v>14</v>
      </c>
      <c r="B11" s="32">
        <f t="shared" si="0"/>
        <v>3803</v>
      </c>
      <c r="C11" s="62">
        <f t="shared" si="1"/>
        <v>3380</v>
      </c>
      <c r="D11" s="78">
        <v>8385</v>
      </c>
      <c r="E11" s="63">
        <v>5005</v>
      </c>
      <c r="F11" s="33">
        <f t="shared" si="2"/>
        <v>423</v>
      </c>
      <c r="G11" s="78">
        <v>16303</v>
      </c>
      <c r="H11" s="34">
        <v>15880</v>
      </c>
      <c r="I11" s="42">
        <f t="shared" si="3"/>
        <v>6.3</v>
      </c>
      <c r="J11" s="72">
        <f t="shared" si="4"/>
        <v>5.6</v>
      </c>
      <c r="K11" s="83">
        <f t="shared" si="5"/>
        <v>13.9</v>
      </c>
      <c r="L11" s="73">
        <f t="shared" si="6"/>
        <v>8.3</v>
      </c>
      <c r="M11" s="43">
        <f t="shared" si="7"/>
        <v>0.7</v>
      </c>
      <c r="N11" s="83">
        <f t="shared" si="8"/>
        <v>27</v>
      </c>
      <c r="O11" s="43">
        <f t="shared" si="9"/>
        <v>26.3</v>
      </c>
      <c r="P11" s="12" t="s">
        <v>14</v>
      </c>
      <c r="Q11" s="4">
        <v>604221</v>
      </c>
    </row>
    <row r="12" spans="1:17" ht="15" customHeight="1">
      <c r="A12" s="8" t="s">
        <v>15</v>
      </c>
      <c r="B12" s="26">
        <f t="shared" si="0"/>
        <v>2671</v>
      </c>
      <c r="C12" s="58">
        <f t="shared" si="1"/>
        <v>3093</v>
      </c>
      <c r="D12" s="76">
        <v>7998</v>
      </c>
      <c r="E12" s="59">
        <v>4905</v>
      </c>
      <c r="F12" s="27">
        <f t="shared" si="2"/>
        <v>-422</v>
      </c>
      <c r="G12" s="76">
        <v>15842</v>
      </c>
      <c r="H12" s="28">
        <v>16264</v>
      </c>
      <c r="I12" s="38">
        <f t="shared" si="3"/>
        <v>4.4</v>
      </c>
      <c r="J12" s="68">
        <f t="shared" si="4"/>
        <v>5.1</v>
      </c>
      <c r="K12" s="81">
        <f t="shared" si="5"/>
        <v>13.2</v>
      </c>
      <c r="L12" s="69">
        <f t="shared" si="6"/>
        <v>8.1</v>
      </c>
      <c r="M12" s="39">
        <f t="shared" si="7"/>
        <v>-0.7</v>
      </c>
      <c r="N12" s="81">
        <f t="shared" si="8"/>
        <v>26.1</v>
      </c>
      <c r="O12" s="39">
        <f t="shared" si="9"/>
        <v>26.8</v>
      </c>
      <c r="P12" s="7" t="s">
        <v>15</v>
      </c>
      <c r="Q12" s="4">
        <v>607169</v>
      </c>
    </row>
    <row r="13" spans="1:17" ht="15" customHeight="1">
      <c r="A13" s="8" t="s">
        <v>16</v>
      </c>
      <c r="B13" s="26">
        <f t="shared" si="0"/>
        <v>2664</v>
      </c>
      <c r="C13" s="58">
        <f t="shared" si="1"/>
        <v>3245</v>
      </c>
      <c r="D13" s="76">
        <v>7978</v>
      </c>
      <c r="E13" s="59">
        <v>4733</v>
      </c>
      <c r="F13" s="27">
        <f t="shared" si="2"/>
        <v>-581</v>
      </c>
      <c r="G13" s="76">
        <v>15289</v>
      </c>
      <c r="H13" s="28">
        <v>15870</v>
      </c>
      <c r="I13" s="38">
        <f t="shared" si="3"/>
        <v>4.4</v>
      </c>
      <c r="J13" s="68">
        <f t="shared" si="4"/>
        <v>5.3</v>
      </c>
      <c r="K13" s="81">
        <f t="shared" si="5"/>
        <v>13.1</v>
      </c>
      <c r="L13" s="69">
        <f t="shared" si="6"/>
        <v>7.8</v>
      </c>
      <c r="M13" s="39">
        <f t="shared" si="7"/>
        <v>-1</v>
      </c>
      <c r="N13" s="81">
        <f t="shared" si="8"/>
        <v>25.1</v>
      </c>
      <c r="O13" s="39">
        <f t="shared" si="9"/>
        <v>26</v>
      </c>
      <c r="P13" s="7" t="s">
        <v>16</v>
      </c>
      <c r="Q13" s="4">
        <v>610152</v>
      </c>
    </row>
    <row r="14" spans="1:17" ht="15" customHeight="1">
      <c r="A14" s="8" t="s">
        <v>17</v>
      </c>
      <c r="B14" s="26">
        <f t="shared" si="0"/>
        <v>1691</v>
      </c>
      <c r="C14" s="58">
        <f t="shared" si="1"/>
        <v>3252</v>
      </c>
      <c r="D14" s="76">
        <v>8196</v>
      </c>
      <c r="E14" s="59">
        <v>4944</v>
      </c>
      <c r="F14" s="27">
        <f t="shared" si="2"/>
        <v>-1561</v>
      </c>
      <c r="G14" s="76">
        <v>14735</v>
      </c>
      <c r="H14" s="28">
        <v>16296</v>
      </c>
      <c r="I14" s="38">
        <f t="shared" si="3"/>
        <v>2.8</v>
      </c>
      <c r="J14" s="68">
        <f t="shared" si="4"/>
        <v>5.3</v>
      </c>
      <c r="K14" s="81">
        <f t="shared" si="5"/>
        <v>13.4</v>
      </c>
      <c r="L14" s="69">
        <f t="shared" si="6"/>
        <v>8.1</v>
      </c>
      <c r="M14" s="39">
        <f t="shared" si="7"/>
        <v>-2.6</v>
      </c>
      <c r="N14" s="81">
        <f t="shared" si="8"/>
        <v>24.1</v>
      </c>
      <c r="O14" s="39">
        <f t="shared" si="9"/>
        <v>26.6</v>
      </c>
      <c r="P14" s="7" t="s">
        <v>17</v>
      </c>
      <c r="Q14" s="4">
        <v>612059</v>
      </c>
    </row>
    <row r="15" spans="1:17" ht="15" customHeight="1">
      <c r="A15" s="9" t="s">
        <v>18</v>
      </c>
      <c r="B15" s="29">
        <f t="shared" si="0"/>
        <v>1799</v>
      </c>
      <c r="C15" s="60">
        <f t="shared" si="1"/>
        <v>2936</v>
      </c>
      <c r="D15" s="77">
        <v>8002</v>
      </c>
      <c r="E15" s="61">
        <v>5066</v>
      </c>
      <c r="F15" s="30">
        <f t="shared" si="2"/>
        <v>-1137</v>
      </c>
      <c r="G15" s="77">
        <v>14183</v>
      </c>
      <c r="H15" s="31">
        <v>15320</v>
      </c>
      <c r="I15" s="40">
        <f t="shared" si="3"/>
        <v>2.9</v>
      </c>
      <c r="J15" s="70">
        <f t="shared" si="4"/>
        <v>4.8</v>
      </c>
      <c r="K15" s="82">
        <f t="shared" si="5"/>
        <v>13</v>
      </c>
      <c r="L15" s="71">
        <f t="shared" si="6"/>
        <v>8.2</v>
      </c>
      <c r="M15" s="41">
        <f t="shared" si="7"/>
        <v>-1.9</v>
      </c>
      <c r="N15" s="82">
        <f t="shared" si="8"/>
        <v>23.1</v>
      </c>
      <c r="O15" s="41">
        <f t="shared" si="9"/>
        <v>24.9</v>
      </c>
      <c r="P15" s="10" t="s">
        <v>18</v>
      </c>
      <c r="Q15" s="4">
        <v>614145</v>
      </c>
    </row>
    <row r="16" spans="1:17" ht="15" customHeight="1">
      <c r="A16" s="11" t="s">
        <v>19</v>
      </c>
      <c r="B16" s="32">
        <f t="shared" si="0"/>
        <v>1652</v>
      </c>
      <c r="C16" s="62">
        <f t="shared" si="1"/>
        <v>2833</v>
      </c>
      <c r="D16" s="78">
        <v>7640</v>
      </c>
      <c r="E16" s="63">
        <v>4807</v>
      </c>
      <c r="F16" s="33">
        <f t="shared" si="2"/>
        <v>-1181</v>
      </c>
      <c r="G16" s="78">
        <v>14101</v>
      </c>
      <c r="H16" s="34">
        <v>15282</v>
      </c>
      <c r="I16" s="42">
        <f t="shared" si="3"/>
        <v>2.7</v>
      </c>
      <c r="J16" s="72">
        <f t="shared" si="4"/>
        <v>4.6</v>
      </c>
      <c r="K16" s="83">
        <f t="shared" si="5"/>
        <v>12.4</v>
      </c>
      <c r="L16" s="73">
        <f t="shared" si="6"/>
        <v>7.8</v>
      </c>
      <c r="M16" s="43">
        <f t="shared" si="7"/>
        <v>-1.9</v>
      </c>
      <c r="N16" s="83">
        <f t="shared" si="8"/>
        <v>22.9</v>
      </c>
      <c r="O16" s="43">
        <f t="shared" si="9"/>
        <v>24.8</v>
      </c>
      <c r="P16" s="12" t="s">
        <v>19</v>
      </c>
      <c r="Q16" s="4">
        <v>616024</v>
      </c>
    </row>
    <row r="17" spans="1:17" ht="15" customHeight="1">
      <c r="A17" s="8" t="s">
        <v>20</v>
      </c>
      <c r="B17" s="26">
        <f t="shared" si="0"/>
        <v>375</v>
      </c>
      <c r="C17" s="58">
        <f t="shared" si="1"/>
        <v>2370</v>
      </c>
      <c r="D17" s="76">
        <v>7367</v>
      </c>
      <c r="E17" s="59">
        <v>4997</v>
      </c>
      <c r="F17" s="27">
        <f t="shared" si="2"/>
        <v>-1995</v>
      </c>
      <c r="G17" s="76">
        <v>13012</v>
      </c>
      <c r="H17" s="28">
        <v>15007</v>
      </c>
      <c r="I17" s="38">
        <f aca="true" t="shared" si="10" ref="I17:O22">ROUND(+B17/$Q17*1000,1)</f>
        <v>0.6</v>
      </c>
      <c r="J17" s="68">
        <f t="shared" si="10"/>
        <v>3.8</v>
      </c>
      <c r="K17" s="81">
        <f t="shared" si="10"/>
        <v>12</v>
      </c>
      <c r="L17" s="69">
        <f t="shared" si="10"/>
        <v>8.1</v>
      </c>
      <c r="M17" s="39">
        <f t="shared" si="10"/>
        <v>-3.2</v>
      </c>
      <c r="N17" s="81">
        <f t="shared" si="10"/>
        <v>21.1</v>
      </c>
      <c r="O17" s="39">
        <f t="shared" si="10"/>
        <v>24.4</v>
      </c>
      <c r="P17" s="7" t="s">
        <v>20</v>
      </c>
      <c r="Q17" s="4">
        <v>616016</v>
      </c>
    </row>
    <row r="18" spans="1:17" ht="15" customHeight="1">
      <c r="A18" s="8" t="s">
        <v>21</v>
      </c>
      <c r="B18" s="26">
        <f t="shared" si="0"/>
        <v>465</v>
      </c>
      <c r="C18" s="58">
        <f t="shared" si="1"/>
        <v>2280</v>
      </c>
      <c r="D18" s="76">
        <v>7098</v>
      </c>
      <c r="E18" s="59">
        <v>4818</v>
      </c>
      <c r="F18" s="27">
        <f t="shared" si="2"/>
        <v>-1815</v>
      </c>
      <c r="G18" s="76">
        <v>13227</v>
      </c>
      <c r="H18" s="28">
        <v>15042</v>
      </c>
      <c r="I18" s="38">
        <f t="shared" si="10"/>
        <v>0.8</v>
      </c>
      <c r="J18" s="68">
        <f t="shared" si="10"/>
        <v>3.7</v>
      </c>
      <c r="K18" s="81">
        <f t="shared" si="10"/>
        <v>11.5</v>
      </c>
      <c r="L18" s="69">
        <f t="shared" si="10"/>
        <v>7.8</v>
      </c>
      <c r="M18" s="39">
        <f t="shared" si="10"/>
        <v>-2.9</v>
      </c>
      <c r="N18" s="81">
        <f t="shared" si="10"/>
        <v>21.5</v>
      </c>
      <c r="O18" s="39">
        <f t="shared" si="10"/>
        <v>24.4</v>
      </c>
      <c r="P18" s="7" t="s">
        <v>22</v>
      </c>
      <c r="Q18" s="4">
        <v>616174</v>
      </c>
    </row>
    <row r="19" spans="1:17" ht="15" customHeight="1">
      <c r="A19" s="8" t="s">
        <v>23</v>
      </c>
      <c r="B19" s="26">
        <f t="shared" si="0"/>
        <v>505</v>
      </c>
      <c r="C19" s="58">
        <f t="shared" si="1"/>
        <v>1789</v>
      </c>
      <c r="D19" s="76">
        <v>6787</v>
      </c>
      <c r="E19" s="59">
        <v>4998</v>
      </c>
      <c r="F19" s="27">
        <f t="shared" si="2"/>
        <v>-1284</v>
      </c>
      <c r="G19" s="76">
        <v>13073</v>
      </c>
      <c r="H19" s="28">
        <v>14357</v>
      </c>
      <c r="I19" s="38">
        <f t="shared" si="10"/>
        <v>0.8</v>
      </c>
      <c r="J19" s="68">
        <f t="shared" si="10"/>
        <v>2.9</v>
      </c>
      <c r="K19" s="81">
        <f t="shared" si="10"/>
        <v>11</v>
      </c>
      <c r="L19" s="69">
        <f t="shared" si="10"/>
        <v>8.1</v>
      </c>
      <c r="M19" s="39">
        <f t="shared" si="10"/>
        <v>-2.1</v>
      </c>
      <c r="N19" s="81">
        <f t="shared" si="10"/>
        <v>21.2</v>
      </c>
      <c r="O19" s="39">
        <f t="shared" si="10"/>
        <v>23.3</v>
      </c>
      <c r="P19" s="7" t="s">
        <v>24</v>
      </c>
      <c r="Q19" s="4">
        <v>616371</v>
      </c>
    </row>
    <row r="20" spans="1:17" ht="15" customHeight="1">
      <c r="A20" s="9" t="s">
        <v>25</v>
      </c>
      <c r="B20" s="29">
        <f t="shared" si="0"/>
        <v>-4</v>
      </c>
      <c r="C20" s="60">
        <f t="shared" si="1"/>
        <v>1456</v>
      </c>
      <c r="D20" s="77">
        <v>6555</v>
      </c>
      <c r="E20" s="61">
        <v>5099</v>
      </c>
      <c r="F20" s="30">
        <f t="shared" si="2"/>
        <v>-1460</v>
      </c>
      <c r="G20" s="77">
        <v>13385</v>
      </c>
      <c r="H20" s="31">
        <v>14845</v>
      </c>
      <c r="I20" s="40">
        <f t="shared" si="10"/>
        <v>0</v>
      </c>
      <c r="J20" s="70">
        <f t="shared" si="10"/>
        <v>2.4</v>
      </c>
      <c r="K20" s="82">
        <f t="shared" si="10"/>
        <v>10.6</v>
      </c>
      <c r="L20" s="71">
        <f t="shared" si="10"/>
        <v>8.3</v>
      </c>
      <c r="M20" s="41">
        <f t="shared" si="10"/>
        <v>-2.4</v>
      </c>
      <c r="N20" s="82">
        <f t="shared" si="10"/>
        <v>21.7</v>
      </c>
      <c r="O20" s="41">
        <f t="shared" si="10"/>
        <v>24.1</v>
      </c>
      <c r="P20" s="10" t="s">
        <v>25</v>
      </c>
      <c r="Q20" s="4">
        <v>615912</v>
      </c>
    </row>
    <row r="21" spans="1:17" ht="15" customHeight="1">
      <c r="A21" s="8" t="s">
        <v>26</v>
      </c>
      <c r="B21" s="26">
        <f t="shared" si="0"/>
        <v>226</v>
      </c>
      <c r="C21" s="58">
        <f t="shared" si="1"/>
        <v>1209</v>
      </c>
      <c r="D21" s="76">
        <v>6393</v>
      </c>
      <c r="E21" s="59">
        <v>5184</v>
      </c>
      <c r="F21" s="27">
        <f t="shared" si="2"/>
        <v>-983</v>
      </c>
      <c r="G21" s="76">
        <v>14035</v>
      </c>
      <c r="H21" s="28">
        <v>15018</v>
      </c>
      <c r="I21" s="38">
        <f t="shared" si="10"/>
        <v>0.4</v>
      </c>
      <c r="J21" s="68">
        <f t="shared" si="10"/>
        <v>2</v>
      </c>
      <c r="K21" s="81">
        <f t="shared" si="10"/>
        <v>10.4</v>
      </c>
      <c r="L21" s="69">
        <f t="shared" si="10"/>
        <v>8.4</v>
      </c>
      <c r="M21" s="39">
        <f t="shared" si="10"/>
        <v>-1.6</v>
      </c>
      <c r="N21" s="81">
        <f t="shared" si="10"/>
        <v>22.8</v>
      </c>
      <c r="O21" s="39">
        <f t="shared" si="10"/>
        <v>24.4</v>
      </c>
      <c r="P21" s="7" t="s">
        <v>27</v>
      </c>
      <c r="Q21" s="4">
        <v>615722</v>
      </c>
    </row>
    <row r="22" spans="1:17" ht="15" customHeight="1">
      <c r="A22" s="8" t="s">
        <v>28</v>
      </c>
      <c r="B22" s="26">
        <f t="shared" si="0"/>
        <v>-464</v>
      </c>
      <c r="C22" s="58">
        <f t="shared" si="1"/>
        <v>924</v>
      </c>
      <c r="D22" s="76">
        <v>6259</v>
      </c>
      <c r="E22" s="59">
        <v>5335</v>
      </c>
      <c r="F22" s="27">
        <f t="shared" si="2"/>
        <v>-1388</v>
      </c>
      <c r="G22" s="76">
        <v>13954</v>
      </c>
      <c r="H22" s="28">
        <v>15342</v>
      </c>
      <c r="I22" s="38">
        <f t="shared" si="10"/>
        <v>-0.8</v>
      </c>
      <c r="J22" s="68">
        <f t="shared" si="10"/>
        <v>1.5</v>
      </c>
      <c r="K22" s="81">
        <f t="shared" si="10"/>
        <v>10.2</v>
      </c>
      <c r="L22" s="69">
        <f t="shared" si="10"/>
        <v>8.7</v>
      </c>
      <c r="M22" s="39">
        <f t="shared" si="10"/>
        <v>-2.3</v>
      </c>
      <c r="N22" s="81">
        <f t="shared" si="10"/>
        <v>22.7</v>
      </c>
      <c r="O22" s="39">
        <f t="shared" si="10"/>
        <v>25</v>
      </c>
      <c r="P22" s="7" t="s">
        <v>28</v>
      </c>
      <c r="Q22" s="4">
        <v>614453</v>
      </c>
    </row>
    <row r="23" spans="1:17" ht="15" customHeight="1">
      <c r="A23" s="8" t="s">
        <v>29</v>
      </c>
      <c r="B23" s="26">
        <v>-750</v>
      </c>
      <c r="C23" s="58">
        <f t="shared" si="1"/>
        <v>648</v>
      </c>
      <c r="D23" s="76">
        <v>6103</v>
      </c>
      <c r="E23" s="59">
        <v>5455</v>
      </c>
      <c r="F23" s="27">
        <f t="shared" si="2"/>
        <v>-1181</v>
      </c>
      <c r="G23" s="76">
        <v>13829</v>
      </c>
      <c r="H23" s="28">
        <v>15010</v>
      </c>
      <c r="I23" s="38">
        <v>-1.2</v>
      </c>
      <c r="J23" s="68">
        <v>1</v>
      </c>
      <c r="K23" s="81">
        <f aca="true" t="shared" si="11" ref="K23:O31">ROUND(+D23/$Q23*1000,1)</f>
        <v>9.9</v>
      </c>
      <c r="L23" s="69">
        <f t="shared" si="11"/>
        <v>8.9</v>
      </c>
      <c r="M23" s="39">
        <f t="shared" si="11"/>
        <v>-1.9</v>
      </c>
      <c r="N23" s="81">
        <f t="shared" si="11"/>
        <v>22.5</v>
      </c>
      <c r="O23" s="39">
        <f t="shared" si="11"/>
        <v>24.5</v>
      </c>
      <c r="P23" s="7" t="s">
        <v>29</v>
      </c>
      <c r="Q23" s="4">
        <v>613682</v>
      </c>
    </row>
    <row r="24" spans="1:17" ht="15" customHeight="1">
      <c r="A24" s="8" t="s">
        <v>30</v>
      </c>
      <c r="B24" s="26">
        <v>-182</v>
      </c>
      <c r="C24" s="58">
        <f t="shared" si="1"/>
        <v>527</v>
      </c>
      <c r="D24" s="76">
        <v>5923</v>
      </c>
      <c r="E24" s="59">
        <v>5396</v>
      </c>
      <c r="F24" s="27">
        <f>G24-H24</f>
        <v>-616</v>
      </c>
      <c r="G24" s="76">
        <v>13800</v>
      </c>
      <c r="H24" s="28">
        <v>14416</v>
      </c>
      <c r="I24" s="38">
        <v>-0.3</v>
      </c>
      <c r="J24" s="68">
        <v>0.5</v>
      </c>
      <c r="K24" s="81">
        <f t="shared" si="11"/>
        <v>9.7</v>
      </c>
      <c r="L24" s="69">
        <f t="shared" si="11"/>
        <v>8.8</v>
      </c>
      <c r="M24" s="39">
        <f t="shared" si="11"/>
        <v>-1</v>
      </c>
      <c r="N24" s="81">
        <f t="shared" si="11"/>
        <v>22.5</v>
      </c>
      <c r="O24" s="39">
        <f t="shared" si="11"/>
        <v>23.5</v>
      </c>
      <c r="P24" s="7" t="s">
        <v>30</v>
      </c>
      <c r="Q24" s="4">
        <v>613393</v>
      </c>
    </row>
    <row r="25" spans="1:17" ht="15" customHeight="1">
      <c r="A25" s="8" t="s">
        <v>31</v>
      </c>
      <c r="B25" s="26">
        <f aca="true" t="shared" si="12" ref="B25:B30">C25+F25</f>
        <v>566</v>
      </c>
      <c r="C25" s="58">
        <f aca="true" t="shared" si="13" ref="C25:C30">D25-E25</f>
        <v>351</v>
      </c>
      <c r="D25" s="76">
        <v>5997</v>
      </c>
      <c r="E25" s="59">
        <v>5646</v>
      </c>
      <c r="F25" s="27">
        <f aca="true" t="shared" si="14" ref="F25:F30">G25-H25</f>
        <v>215</v>
      </c>
      <c r="G25" s="76">
        <v>14119</v>
      </c>
      <c r="H25" s="28">
        <v>13904</v>
      </c>
      <c r="I25" s="38">
        <f aca="true" t="shared" si="15" ref="I25:J31">ROUND(+B25/$Q25*1000,1)</f>
        <v>0.9</v>
      </c>
      <c r="J25" s="68">
        <f t="shared" si="15"/>
        <v>0.6</v>
      </c>
      <c r="K25" s="81">
        <f t="shared" si="11"/>
        <v>9.8</v>
      </c>
      <c r="L25" s="69">
        <f t="shared" si="11"/>
        <v>9.2</v>
      </c>
      <c r="M25" s="39">
        <f t="shared" si="11"/>
        <v>0.4</v>
      </c>
      <c r="N25" s="81">
        <f t="shared" si="11"/>
        <v>23</v>
      </c>
      <c r="O25" s="39">
        <f t="shared" si="11"/>
        <v>22.6</v>
      </c>
      <c r="P25" s="7" t="s">
        <v>31</v>
      </c>
      <c r="Q25" s="4">
        <v>614108</v>
      </c>
    </row>
    <row r="26" spans="1:17" ht="15" customHeight="1">
      <c r="A26" s="11" t="s">
        <v>32</v>
      </c>
      <c r="B26" s="32">
        <f t="shared" si="12"/>
        <v>854</v>
      </c>
      <c r="C26" s="62">
        <f t="shared" si="13"/>
        <v>110</v>
      </c>
      <c r="D26" s="78">
        <v>5776</v>
      </c>
      <c r="E26" s="63">
        <v>5666</v>
      </c>
      <c r="F26" s="33">
        <f t="shared" si="14"/>
        <v>744</v>
      </c>
      <c r="G26" s="78">
        <v>14339</v>
      </c>
      <c r="H26" s="34">
        <v>13595</v>
      </c>
      <c r="I26" s="42">
        <f t="shared" si="15"/>
        <v>1.4</v>
      </c>
      <c r="J26" s="72">
        <f t="shared" si="15"/>
        <v>0.2</v>
      </c>
      <c r="K26" s="83">
        <f t="shared" si="11"/>
        <v>9.4</v>
      </c>
      <c r="L26" s="73">
        <f t="shared" si="11"/>
        <v>9.2</v>
      </c>
      <c r="M26" s="43">
        <f t="shared" si="11"/>
        <v>1.2</v>
      </c>
      <c r="N26" s="83">
        <f t="shared" si="11"/>
        <v>23.3</v>
      </c>
      <c r="O26" s="43">
        <f t="shared" si="11"/>
        <v>22.1</v>
      </c>
      <c r="P26" s="12" t="s">
        <v>32</v>
      </c>
      <c r="Q26" s="4">
        <v>614929</v>
      </c>
    </row>
    <row r="27" spans="1:17" ht="15" customHeight="1">
      <c r="A27" s="8" t="s">
        <v>33</v>
      </c>
      <c r="B27" s="26">
        <f t="shared" si="12"/>
        <v>30</v>
      </c>
      <c r="C27" s="58">
        <f t="shared" si="13"/>
        <v>2</v>
      </c>
      <c r="D27" s="76">
        <v>5575</v>
      </c>
      <c r="E27" s="59">
        <v>5573</v>
      </c>
      <c r="F27" s="27">
        <f t="shared" si="14"/>
        <v>28</v>
      </c>
      <c r="G27" s="76">
        <v>13826</v>
      </c>
      <c r="H27" s="28">
        <v>13798</v>
      </c>
      <c r="I27" s="38">
        <f t="shared" si="15"/>
        <v>0</v>
      </c>
      <c r="J27" s="68">
        <f t="shared" si="15"/>
        <v>0</v>
      </c>
      <c r="K27" s="81">
        <f t="shared" si="11"/>
        <v>9.1</v>
      </c>
      <c r="L27" s="69">
        <f t="shared" si="11"/>
        <v>9.1</v>
      </c>
      <c r="M27" s="39">
        <f t="shared" si="11"/>
        <v>0</v>
      </c>
      <c r="N27" s="81">
        <f t="shared" si="11"/>
        <v>22.5</v>
      </c>
      <c r="O27" s="39">
        <f t="shared" si="11"/>
        <v>22.4</v>
      </c>
      <c r="P27" s="7" t="s">
        <v>33</v>
      </c>
      <c r="Q27" s="4">
        <v>614959</v>
      </c>
    </row>
    <row r="28" spans="1:17" ht="15" customHeight="1">
      <c r="A28" s="8" t="s">
        <v>34</v>
      </c>
      <c r="B28" s="26">
        <f t="shared" si="12"/>
        <v>217</v>
      </c>
      <c r="C28" s="58">
        <f t="shared" si="13"/>
        <v>189</v>
      </c>
      <c r="D28" s="76">
        <v>5700</v>
      </c>
      <c r="E28" s="59">
        <v>5511</v>
      </c>
      <c r="F28" s="27">
        <f t="shared" si="14"/>
        <v>28</v>
      </c>
      <c r="G28" s="76">
        <v>14079</v>
      </c>
      <c r="H28" s="28">
        <v>14051</v>
      </c>
      <c r="I28" s="38">
        <f t="shared" si="15"/>
        <v>0.4</v>
      </c>
      <c r="J28" s="68">
        <f t="shared" si="15"/>
        <v>0.3</v>
      </c>
      <c r="K28" s="81">
        <f t="shared" si="11"/>
        <v>9.3</v>
      </c>
      <c r="L28" s="69">
        <f t="shared" si="11"/>
        <v>9</v>
      </c>
      <c r="M28" s="39">
        <f t="shared" si="11"/>
        <v>0</v>
      </c>
      <c r="N28" s="81">
        <f t="shared" si="11"/>
        <v>22.9</v>
      </c>
      <c r="O28" s="39">
        <f t="shared" si="11"/>
        <v>22.8</v>
      </c>
      <c r="P28" s="7" t="s">
        <v>34</v>
      </c>
      <c r="Q28" s="4">
        <v>615176</v>
      </c>
    </row>
    <row r="29" spans="1:17" ht="15" customHeight="1">
      <c r="A29" s="8" t="s">
        <v>35</v>
      </c>
      <c r="B29" s="26">
        <f t="shared" si="12"/>
        <v>-70</v>
      </c>
      <c r="C29" s="58">
        <f t="shared" si="13"/>
        <v>-94</v>
      </c>
      <c r="D29" s="76">
        <v>5566</v>
      </c>
      <c r="E29" s="59">
        <v>5660</v>
      </c>
      <c r="F29" s="27">
        <f t="shared" si="14"/>
        <v>24</v>
      </c>
      <c r="G29" s="76">
        <v>14352</v>
      </c>
      <c r="H29" s="28">
        <v>14328</v>
      </c>
      <c r="I29" s="38">
        <f t="shared" si="15"/>
        <v>-0.1</v>
      </c>
      <c r="J29" s="68">
        <f t="shared" si="15"/>
        <v>-0.2</v>
      </c>
      <c r="K29" s="81">
        <f t="shared" si="11"/>
        <v>9</v>
      </c>
      <c r="L29" s="69">
        <f t="shared" si="11"/>
        <v>9.2</v>
      </c>
      <c r="M29" s="39">
        <f t="shared" si="11"/>
        <v>0</v>
      </c>
      <c r="N29" s="81">
        <f t="shared" si="11"/>
        <v>23.3</v>
      </c>
      <c r="O29" s="39">
        <f t="shared" si="11"/>
        <v>23.3</v>
      </c>
      <c r="P29" s="7" t="s">
        <v>36</v>
      </c>
      <c r="Q29" s="4">
        <v>615106</v>
      </c>
    </row>
    <row r="30" spans="1:17" ht="15" customHeight="1">
      <c r="A30" s="18" t="s">
        <v>37</v>
      </c>
      <c r="B30" s="29">
        <f t="shared" si="12"/>
        <v>-423</v>
      </c>
      <c r="C30" s="60">
        <f t="shared" si="13"/>
        <v>-337</v>
      </c>
      <c r="D30" s="77">
        <v>5506</v>
      </c>
      <c r="E30" s="61">
        <v>5843</v>
      </c>
      <c r="F30" s="30">
        <f t="shared" si="14"/>
        <v>-86</v>
      </c>
      <c r="G30" s="77">
        <v>14176</v>
      </c>
      <c r="H30" s="31">
        <v>14262</v>
      </c>
      <c r="I30" s="40">
        <f t="shared" si="15"/>
        <v>-0.7</v>
      </c>
      <c r="J30" s="70">
        <f t="shared" si="15"/>
        <v>-0.5</v>
      </c>
      <c r="K30" s="82">
        <f t="shared" si="11"/>
        <v>9</v>
      </c>
      <c r="L30" s="71">
        <f t="shared" si="11"/>
        <v>9.5</v>
      </c>
      <c r="M30" s="41">
        <f t="shared" si="11"/>
        <v>-0.1</v>
      </c>
      <c r="N30" s="82">
        <f t="shared" si="11"/>
        <v>23.1</v>
      </c>
      <c r="O30" s="41">
        <f t="shared" si="11"/>
        <v>23.2</v>
      </c>
      <c r="P30" s="13" t="s">
        <v>39</v>
      </c>
      <c r="Q30" s="4">
        <v>614683</v>
      </c>
    </row>
    <row r="31" spans="1:17" ht="15" customHeight="1">
      <c r="A31" s="14" t="s">
        <v>40</v>
      </c>
      <c r="B31" s="26">
        <f aca="true" t="shared" si="16" ref="B31:B40">C31+F31</f>
        <v>-247</v>
      </c>
      <c r="C31" s="58">
        <f aca="true" t="shared" si="17" ref="C31:C40">D31-E31</f>
        <v>-332</v>
      </c>
      <c r="D31" s="76">
        <v>5543</v>
      </c>
      <c r="E31" s="59">
        <v>5875</v>
      </c>
      <c r="F31" s="27">
        <f aca="true" t="shared" si="18" ref="F31:F40">G31-H31</f>
        <v>85</v>
      </c>
      <c r="G31" s="76">
        <v>14099</v>
      </c>
      <c r="H31" s="28">
        <v>14014</v>
      </c>
      <c r="I31" s="38">
        <f t="shared" si="15"/>
        <v>-0.4</v>
      </c>
      <c r="J31" s="68">
        <f t="shared" si="15"/>
        <v>-0.5</v>
      </c>
      <c r="K31" s="81">
        <f t="shared" si="11"/>
        <v>9</v>
      </c>
      <c r="L31" s="69">
        <f t="shared" si="11"/>
        <v>9.6</v>
      </c>
      <c r="M31" s="39">
        <f t="shared" si="11"/>
        <v>0.1</v>
      </c>
      <c r="N31" s="81">
        <f t="shared" si="11"/>
        <v>23</v>
      </c>
      <c r="O31" s="39">
        <f t="shared" si="11"/>
        <v>22.9</v>
      </c>
      <c r="P31" s="15" t="s">
        <v>41</v>
      </c>
      <c r="Q31" s="4">
        <v>613289</v>
      </c>
    </row>
    <row r="32" spans="1:17" ht="15" customHeight="1">
      <c r="A32" s="14" t="s">
        <v>42</v>
      </c>
      <c r="B32" s="26">
        <f t="shared" si="16"/>
        <v>-192</v>
      </c>
      <c r="C32" s="58">
        <f t="shared" si="17"/>
        <v>-165</v>
      </c>
      <c r="D32" s="76">
        <v>5651</v>
      </c>
      <c r="E32" s="59">
        <v>5816</v>
      </c>
      <c r="F32" s="27">
        <f t="shared" si="18"/>
        <v>-27</v>
      </c>
      <c r="G32" s="76">
        <v>14483</v>
      </c>
      <c r="H32" s="28">
        <v>14510</v>
      </c>
      <c r="I32" s="38">
        <f aca="true" t="shared" si="19" ref="I32:O33">ROUND(+B32/$Q32*1000,1)</f>
        <v>-0.3</v>
      </c>
      <c r="J32" s="68">
        <f t="shared" si="19"/>
        <v>-0.3</v>
      </c>
      <c r="K32" s="81">
        <f t="shared" si="19"/>
        <v>9.2</v>
      </c>
      <c r="L32" s="69">
        <f t="shared" si="19"/>
        <v>9.5</v>
      </c>
      <c r="M32" s="39">
        <f t="shared" si="19"/>
        <v>0</v>
      </c>
      <c r="N32" s="81">
        <f t="shared" si="19"/>
        <v>23.6</v>
      </c>
      <c r="O32" s="39">
        <f t="shared" si="19"/>
        <v>23.7</v>
      </c>
      <c r="P32" s="15" t="s">
        <v>43</v>
      </c>
      <c r="Q32" s="4">
        <v>613097</v>
      </c>
    </row>
    <row r="33" spans="1:17" ht="15" customHeight="1">
      <c r="A33" s="14" t="s">
        <v>38</v>
      </c>
      <c r="B33" s="26">
        <f t="shared" si="16"/>
        <v>-640</v>
      </c>
      <c r="C33" s="58">
        <f t="shared" si="17"/>
        <v>-384</v>
      </c>
      <c r="D33" s="76">
        <v>5394</v>
      </c>
      <c r="E33" s="59">
        <v>5778</v>
      </c>
      <c r="F33" s="27">
        <f t="shared" si="18"/>
        <v>-256</v>
      </c>
      <c r="G33" s="76">
        <v>14372</v>
      </c>
      <c r="H33" s="28">
        <v>14628</v>
      </c>
      <c r="I33" s="38">
        <f t="shared" si="19"/>
        <v>-1</v>
      </c>
      <c r="J33" s="68">
        <f t="shared" si="19"/>
        <v>-0.6</v>
      </c>
      <c r="K33" s="81">
        <f t="shared" si="19"/>
        <v>8.8</v>
      </c>
      <c r="L33" s="69">
        <f t="shared" si="19"/>
        <v>9.4</v>
      </c>
      <c r="M33" s="39">
        <f t="shared" si="19"/>
        <v>-0.4</v>
      </c>
      <c r="N33" s="81">
        <f t="shared" si="19"/>
        <v>23.5</v>
      </c>
      <c r="O33" s="39">
        <f t="shared" si="19"/>
        <v>23.9</v>
      </c>
      <c r="P33" s="15" t="s">
        <v>44</v>
      </c>
      <c r="Q33" s="4">
        <v>612457</v>
      </c>
    </row>
    <row r="34" spans="1:17" ht="15" customHeight="1">
      <c r="A34" s="14" t="s">
        <v>45</v>
      </c>
      <c r="B34" s="26">
        <f t="shared" si="16"/>
        <v>-1384</v>
      </c>
      <c r="C34" s="58">
        <f t="shared" si="17"/>
        <v>-690</v>
      </c>
      <c r="D34" s="76">
        <v>5458</v>
      </c>
      <c r="E34" s="59">
        <v>6148</v>
      </c>
      <c r="F34" s="27">
        <f t="shared" si="18"/>
        <v>-694</v>
      </c>
      <c r="G34" s="76">
        <v>13859</v>
      </c>
      <c r="H34" s="28">
        <v>14553</v>
      </c>
      <c r="I34" s="38">
        <f aca="true" t="shared" si="20" ref="I34:O34">ROUND(+B34/$Q34*1000,1)</f>
        <v>-2.3</v>
      </c>
      <c r="J34" s="68">
        <f t="shared" si="20"/>
        <v>-1.1</v>
      </c>
      <c r="K34" s="81">
        <f t="shared" si="20"/>
        <v>8.9</v>
      </c>
      <c r="L34" s="69">
        <f t="shared" si="20"/>
        <v>10.1</v>
      </c>
      <c r="M34" s="39">
        <f t="shared" si="20"/>
        <v>-1.1</v>
      </c>
      <c r="N34" s="81">
        <f t="shared" si="20"/>
        <v>22.7</v>
      </c>
      <c r="O34" s="39">
        <f t="shared" si="20"/>
        <v>23.8</v>
      </c>
      <c r="P34" s="15" t="s">
        <v>47</v>
      </c>
      <c r="Q34" s="4">
        <v>611073</v>
      </c>
    </row>
    <row r="35" spans="1:17" s="17" customFormat="1" ht="15" customHeight="1">
      <c r="A35" s="19" t="s">
        <v>46</v>
      </c>
      <c r="B35" s="26">
        <f t="shared" si="16"/>
        <v>-1215</v>
      </c>
      <c r="C35" s="58">
        <f t="shared" si="17"/>
        <v>-787</v>
      </c>
      <c r="D35" s="76">
        <v>5375</v>
      </c>
      <c r="E35" s="59">
        <v>6162</v>
      </c>
      <c r="F35" s="27">
        <f t="shared" si="18"/>
        <v>-428</v>
      </c>
      <c r="G35" s="76">
        <v>13667</v>
      </c>
      <c r="H35" s="28">
        <v>14095</v>
      </c>
      <c r="I35" s="38">
        <f aca="true" t="shared" si="21" ref="I35:O35">ROUND(+B35/$Q35*1000,1)</f>
        <v>-2</v>
      </c>
      <c r="J35" s="68">
        <f t="shared" si="21"/>
        <v>-1.3</v>
      </c>
      <c r="K35" s="81">
        <f t="shared" si="21"/>
        <v>8.8</v>
      </c>
      <c r="L35" s="69">
        <f t="shared" si="21"/>
        <v>10.1</v>
      </c>
      <c r="M35" s="39">
        <f t="shared" si="21"/>
        <v>-0.7</v>
      </c>
      <c r="N35" s="81">
        <f t="shared" si="21"/>
        <v>22.4</v>
      </c>
      <c r="O35" s="39">
        <f t="shared" si="21"/>
        <v>23.1</v>
      </c>
      <c r="P35" s="15" t="s">
        <v>48</v>
      </c>
      <c r="Q35" s="16">
        <v>609858</v>
      </c>
    </row>
    <row r="36" spans="1:17" s="17" customFormat="1" ht="15" customHeight="1">
      <c r="A36" s="20" t="s">
        <v>49</v>
      </c>
      <c r="B36" s="32">
        <f t="shared" si="16"/>
        <v>-2587</v>
      </c>
      <c r="C36" s="62">
        <f t="shared" si="17"/>
        <v>-1105</v>
      </c>
      <c r="D36" s="78">
        <v>5077</v>
      </c>
      <c r="E36" s="63">
        <v>6182</v>
      </c>
      <c r="F36" s="33">
        <f t="shared" si="18"/>
        <v>-1482</v>
      </c>
      <c r="G36" s="78">
        <v>12880</v>
      </c>
      <c r="H36" s="34">
        <v>14362</v>
      </c>
      <c r="I36" s="42">
        <f aca="true" t="shared" si="22" ref="I36:O36">ROUND(+B36/$Q36*1000,1)</f>
        <v>-4.3</v>
      </c>
      <c r="J36" s="72">
        <f t="shared" si="22"/>
        <v>-1.8</v>
      </c>
      <c r="K36" s="83">
        <f t="shared" si="22"/>
        <v>8.4</v>
      </c>
      <c r="L36" s="73">
        <f t="shared" si="22"/>
        <v>10.2</v>
      </c>
      <c r="M36" s="43">
        <f t="shared" si="22"/>
        <v>-2.4</v>
      </c>
      <c r="N36" s="83">
        <f t="shared" si="22"/>
        <v>21.2</v>
      </c>
      <c r="O36" s="43">
        <f t="shared" si="22"/>
        <v>23.7</v>
      </c>
      <c r="P36" s="21" t="s">
        <v>50</v>
      </c>
      <c r="Q36" s="16">
        <v>607012</v>
      </c>
    </row>
    <row r="37" spans="1:17" s="17" customFormat="1" ht="15" customHeight="1">
      <c r="A37" s="19" t="s">
        <v>54</v>
      </c>
      <c r="B37" s="26">
        <f>C37+F37</f>
        <v>-3025</v>
      </c>
      <c r="C37" s="58">
        <f>D37-E37</f>
        <v>-1189</v>
      </c>
      <c r="D37" s="76">
        <v>5168</v>
      </c>
      <c r="E37" s="59">
        <v>6357</v>
      </c>
      <c r="F37" s="27">
        <f t="shared" si="18"/>
        <v>-1836</v>
      </c>
      <c r="G37" s="76">
        <v>12444</v>
      </c>
      <c r="H37" s="28">
        <v>14280</v>
      </c>
      <c r="I37" s="38">
        <f aca="true" t="shared" si="23" ref="I37:L41">ROUND(+B37/$Q37*1000,1)</f>
        <v>-5</v>
      </c>
      <c r="J37" s="68">
        <f t="shared" si="23"/>
        <v>-2</v>
      </c>
      <c r="K37" s="81">
        <f t="shared" si="23"/>
        <v>8.6</v>
      </c>
      <c r="L37" s="69">
        <f t="shared" si="23"/>
        <v>10.5</v>
      </c>
      <c r="M37" s="39">
        <f aca="true" t="shared" si="24" ref="M37:O41">ROUND(+F37/$Q37*1000,1)</f>
        <v>-3</v>
      </c>
      <c r="N37" s="81">
        <f t="shared" si="24"/>
        <v>20.6</v>
      </c>
      <c r="O37" s="39">
        <f t="shared" si="24"/>
        <v>23.6</v>
      </c>
      <c r="P37" s="15" t="s">
        <v>55</v>
      </c>
      <c r="Q37" s="5">
        <v>603987</v>
      </c>
    </row>
    <row r="38" spans="1:17" s="17" customFormat="1" ht="15" customHeight="1">
      <c r="A38" s="19" t="s">
        <v>57</v>
      </c>
      <c r="B38" s="26">
        <f>C38+F38</f>
        <v>-4157</v>
      </c>
      <c r="C38" s="58">
        <f>D38-E38</f>
        <v>-1383</v>
      </c>
      <c r="D38" s="76">
        <v>5053</v>
      </c>
      <c r="E38" s="59">
        <v>6436</v>
      </c>
      <c r="F38" s="27">
        <f t="shared" si="18"/>
        <v>-2774</v>
      </c>
      <c r="G38" s="76">
        <v>11859</v>
      </c>
      <c r="H38" s="28">
        <v>14633</v>
      </c>
      <c r="I38" s="38">
        <f t="shared" si="23"/>
        <v>-6.9</v>
      </c>
      <c r="J38" s="68">
        <f t="shared" si="23"/>
        <v>-2.3</v>
      </c>
      <c r="K38" s="81">
        <f t="shared" si="23"/>
        <v>8.4</v>
      </c>
      <c r="L38" s="69">
        <f t="shared" si="23"/>
        <v>10.7</v>
      </c>
      <c r="M38" s="39">
        <f t="shared" si="24"/>
        <v>-4.6</v>
      </c>
      <c r="N38" s="81">
        <f t="shared" si="24"/>
        <v>19.8</v>
      </c>
      <c r="O38" s="39">
        <f t="shared" si="24"/>
        <v>24.4</v>
      </c>
      <c r="P38" s="15" t="s">
        <v>56</v>
      </c>
      <c r="Q38" s="5">
        <v>599830</v>
      </c>
    </row>
    <row r="39" spans="1:17" s="23" customFormat="1" ht="15" customHeight="1">
      <c r="A39" s="24" t="s">
        <v>59</v>
      </c>
      <c r="B39" s="35">
        <f>C39+F39</f>
        <v>-4915</v>
      </c>
      <c r="C39" s="64">
        <f>D39-E39</f>
        <v>-1775</v>
      </c>
      <c r="D39" s="79">
        <v>5031</v>
      </c>
      <c r="E39" s="55">
        <v>6806</v>
      </c>
      <c r="F39" s="36">
        <f>G39-H39</f>
        <v>-3140</v>
      </c>
      <c r="G39" s="79">
        <v>11216</v>
      </c>
      <c r="H39" s="37">
        <v>14356</v>
      </c>
      <c r="I39" s="44">
        <f aca="true" t="shared" si="25" ref="I39:O39">ROUND(+B39/$Q39*1000,1)</f>
        <v>-8.3</v>
      </c>
      <c r="J39" s="67">
        <f t="shared" si="25"/>
        <v>-3</v>
      </c>
      <c r="K39" s="84">
        <f t="shared" si="25"/>
        <v>8.5</v>
      </c>
      <c r="L39" s="56">
        <f t="shared" si="25"/>
        <v>11.4</v>
      </c>
      <c r="M39" s="45">
        <f t="shared" si="25"/>
        <v>-5.3</v>
      </c>
      <c r="N39" s="84">
        <f t="shared" si="25"/>
        <v>18.9</v>
      </c>
      <c r="O39" s="45">
        <f t="shared" si="25"/>
        <v>24.1</v>
      </c>
      <c r="P39" s="25" t="s">
        <v>58</v>
      </c>
      <c r="Q39" s="22">
        <v>594915</v>
      </c>
    </row>
    <row r="40" spans="1:17" ht="15" customHeight="1">
      <c r="A40" s="47" t="s">
        <v>64</v>
      </c>
      <c r="B40" s="48">
        <f t="shared" si="16"/>
        <v>-3765</v>
      </c>
      <c r="C40" s="65">
        <f t="shared" si="17"/>
        <v>-1629</v>
      </c>
      <c r="D40" s="80">
        <v>4939</v>
      </c>
      <c r="E40" s="66">
        <v>6568</v>
      </c>
      <c r="F40" s="49">
        <f t="shared" si="18"/>
        <v>-2136</v>
      </c>
      <c r="G40" s="80">
        <v>11432</v>
      </c>
      <c r="H40" s="50">
        <v>13568</v>
      </c>
      <c r="I40" s="51">
        <f t="shared" si="23"/>
        <v>-6.4</v>
      </c>
      <c r="J40" s="74">
        <f t="shared" si="23"/>
        <v>-2.8</v>
      </c>
      <c r="K40" s="85">
        <f t="shared" si="23"/>
        <v>8.4</v>
      </c>
      <c r="L40" s="75">
        <f t="shared" si="23"/>
        <v>11.1</v>
      </c>
      <c r="M40" s="52">
        <f t="shared" si="24"/>
        <v>-3.6</v>
      </c>
      <c r="N40" s="85">
        <f t="shared" si="24"/>
        <v>19.3</v>
      </c>
      <c r="O40" s="52">
        <f t="shared" si="24"/>
        <v>23</v>
      </c>
      <c r="P40" s="53" t="s">
        <v>63</v>
      </c>
      <c r="Q40" s="5">
        <v>591150</v>
      </c>
    </row>
    <row r="41" spans="1:18" ht="15" customHeight="1">
      <c r="A41" s="24" t="s">
        <v>65</v>
      </c>
      <c r="B41" s="35">
        <f aca="true" t="shared" si="26" ref="B41:B47">C41+F41</f>
        <v>-3378</v>
      </c>
      <c r="C41" s="64">
        <f aca="true" t="shared" si="27" ref="C41:C47">D41-E41</f>
        <v>-2095</v>
      </c>
      <c r="D41" s="79">
        <v>4773</v>
      </c>
      <c r="E41" s="55">
        <v>6868</v>
      </c>
      <c r="F41" s="36">
        <f aca="true" t="shared" si="28" ref="F41:F48">G41-H41</f>
        <v>-1283</v>
      </c>
      <c r="G41" s="79">
        <v>10748</v>
      </c>
      <c r="H41" s="37">
        <v>12031</v>
      </c>
      <c r="I41" s="44">
        <f t="shared" si="23"/>
        <v>-5.7</v>
      </c>
      <c r="J41" s="67">
        <f t="shared" si="23"/>
        <v>-3.6</v>
      </c>
      <c r="K41" s="84">
        <f t="shared" si="23"/>
        <v>8.1</v>
      </c>
      <c r="L41" s="56">
        <f t="shared" si="23"/>
        <v>11.7</v>
      </c>
      <c r="M41" s="45">
        <f t="shared" si="24"/>
        <v>-2.2</v>
      </c>
      <c r="N41" s="84">
        <f t="shared" si="24"/>
        <v>18.3</v>
      </c>
      <c r="O41" s="45">
        <f t="shared" si="24"/>
        <v>20.4</v>
      </c>
      <c r="P41" s="25" t="s">
        <v>67</v>
      </c>
      <c r="Q41" s="5">
        <v>588667</v>
      </c>
      <c r="R41" s="54"/>
    </row>
    <row r="42" spans="1:17" ht="15" customHeight="1">
      <c r="A42" s="24" t="s">
        <v>68</v>
      </c>
      <c r="B42" s="35">
        <f t="shared" si="26"/>
        <v>-3192</v>
      </c>
      <c r="C42" s="64">
        <f t="shared" si="27"/>
        <v>-1981</v>
      </c>
      <c r="D42" s="79">
        <v>4985</v>
      </c>
      <c r="E42" s="55">
        <v>6966</v>
      </c>
      <c r="F42" s="36">
        <f t="shared" si="28"/>
        <v>-1211</v>
      </c>
      <c r="G42" s="79">
        <v>10631</v>
      </c>
      <c r="H42" s="37">
        <v>11842</v>
      </c>
      <c r="I42" s="44">
        <f aca="true" t="shared" si="29" ref="I42:O42">ROUND(+B42/$Q42*1000,1)</f>
        <v>-5.4</v>
      </c>
      <c r="J42" s="67">
        <f t="shared" si="29"/>
        <v>-3.4</v>
      </c>
      <c r="K42" s="84">
        <f t="shared" si="29"/>
        <v>8.5</v>
      </c>
      <c r="L42" s="56">
        <f t="shared" si="29"/>
        <v>11.9</v>
      </c>
      <c r="M42" s="45">
        <f t="shared" si="29"/>
        <v>-2.1</v>
      </c>
      <c r="N42" s="84">
        <f t="shared" si="29"/>
        <v>18.1</v>
      </c>
      <c r="O42" s="45">
        <f t="shared" si="29"/>
        <v>20.2</v>
      </c>
      <c r="P42" s="25" t="s">
        <v>69</v>
      </c>
      <c r="Q42" s="5">
        <v>586124</v>
      </c>
    </row>
    <row r="43" spans="1:17" ht="15" customHeight="1">
      <c r="A43" s="24" t="s">
        <v>70</v>
      </c>
      <c r="B43" s="36">
        <f t="shared" si="26"/>
        <v>-3605</v>
      </c>
      <c r="C43" s="64">
        <f t="shared" si="27"/>
        <v>-2232</v>
      </c>
      <c r="D43" s="79">
        <v>4767</v>
      </c>
      <c r="E43" s="55">
        <v>6999</v>
      </c>
      <c r="F43" s="36">
        <f t="shared" si="28"/>
        <v>-1373</v>
      </c>
      <c r="G43" s="79">
        <v>10524</v>
      </c>
      <c r="H43" s="55">
        <v>11897</v>
      </c>
      <c r="I43" s="67">
        <f aca="true" t="shared" si="30" ref="I43:O43">ROUND(+B43/$Q43*1000,1)</f>
        <v>-6.2</v>
      </c>
      <c r="J43" s="67">
        <f t="shared" si="30"/>
        <v>-3.8</v>
      </c>
      <c r="K43" s="84">
        <f t="shared" si="30"/>
        <v>8.2</v>
      </c>
      <c r="L43" s="56">
        <f t="shared" si="30"/>
        <v>12</v>
      </c>
      <c r="M43" s="45">
        <f t="shared" si="30"/>
        <v>-2.4</v>
      </c>
      <c r="N43" s="84">
        <f t="shared" si="30"/>
        <v>18</v>
      </c>
      <c r="O43" s="56">
        <f t="shared" si="30"/>
        <v>20.4</v>
      </c>
      <c r="P43" s="57" t="s">
        <v>71</v>
      </c>
      <c r="Q43" s="5">
        <v>583174</v>
      </c>
    </row>
    <row r="44" spans="1:17" ht="15" customHeight="1">
      <c r="A44" s="24" t="s">
        <v>72</v>
      </c>
      <c r="B44" s="36">
        <f t="shared" si="26"/>
        <v>-4228</v>
      </c>
      <c r="C44" s="64">
        <f t="shared" si="27"/>
        <v>-2428</v>
      </c>
      <c r="D44" s="79">
        <v>4800</v>
      </c>
      <c r="E44" s="55">
        <v>7228</v>
      </c>
      <c r="F44" s="36">
        <f t="shared" si="28"/>
        <v>-1800</v>
      </c>
      <c r="G44" s="79">
        <v>10199</v>
      </c>
      <c r="H44" s="55">
        <v>11999</v>
      </c>
      <c r="I44" s="67">
        <f aca="true" t="shared" si="31" ref="I44:O45">ROUND(+B44/$Q44*1000,1)</f>
        <v>-7.3</v>
      </c>
      <c r="J44" s="67">
        <f t="shared" si="31"/>
        <v>-4.2</v>
      </c>
      <c r="K44" s="84">
        <f t="shared" si="31"/>
        <v>8.3</v>
      </c>
      <c r="L44" s="56">
        <f t="shared" si="31"/>
        <v>12.5</v>
      </c>
      <c r="M44" s="45">
        <f t="shared" si="31"/>
        <v>-3.1</v>
      </c>
      <c r="N44" s="84">
        <f t="shared" si="31"/>
        <v>17.6</v>
      </c>
      <c r="O44" s="56">
        <f t="shared" si="31"/>
        <v>20.7</v>
      </c>
      <c r="P44" s="57" t="s">
        <v>73</v>
      </c>
      <c r="Q44" s="5">
        <v>579591</v>
      </c>
    </row>
    <row r="45" spans="1:17" ht="15" customHeight="1">
      <c r="A45" s="47" t="s">
        <v>76</v>
      </c>
      <c r="B45" s="49">
        <f t="shared" si="26"/>
        <v>-3620</v>
      </c>
      <c r="C45" s="65">
        <f t="shared" si="27"/>
        <v>-2589</v>
      </c>
      <c r="D45" s="80">
        <v>4594</v>
      </c>
      <c r="E45" s="66">
        <v>7183</v>
      </c>
      <c r="F45" s="49">
        <f t="shared" si="28"/>
        <v>-1031</v>
      </c>
      <c r="G45" s="80">
        <v>10598</v>
      </c>
      <c r="H45" s="66">
        <v>11629</v>
      </c>
      <c r="I45" s="74">
        <f t="shared" si="31"/>
        <v>-6.3</v>
      </c>
      <c r="J45" s="74">
        <f t="shared" si="31"/>
        <v>-4.5</v>
      </c>
      <c r="K45" s="85">
        <f t="shared" si="31"/>
        <v>8</v>
      </c>
      <c r="L45" s="75">
        <f t="shared" si="31"/>
        <v>12.5</v>
      </c>
      <c r="M45" s="52">
        <f t="shared" si="31"/>
        <v>-1.8</v>
      </c>
      <c r="N45" s="85">
        <f t="shared" si="31"/>
        <v>18.4</v>
      </c>
      <c r="O45" s="75">
        <f t="shared" si="31"/>
        <v>20.2</v>
      </c>
      <c r="P45" s="105" t="s">
        <v>75</v>
      </c>
      <c r="Q45" s="5">
        <v>576626</v>
      </c>
    </row>
    <row r="46" spans="1:17" ht="15" customHeight="1">
      <c r="A46" s="24" t="s">
        <v>77</v>
      </c>
      <c r="B46" s="36">
        <f t="shared" si="26"/>
        <v>-3834</v>
      </c>
      <c r="C46" s="64">
        <f t="shared" si="27"/>
        <v>-2538</v>
      </c>
      <c r="D46" s="79">
        <v>4566</v>
      </c>
      <c r="E46" s="55">
        <v>7104</v>
      </c>
      <c r="F46" s="36">
        <f t="shared" si="28"/>
        <v>-1296</v>
      </c>
      <c r="G46" s="79">
        <v>10351</v>
      </c>
      <c r="H46" s="55">
        <v>11647</v>
      </c>
      <c r="I46" s="67">
        <f aca="true" t="shared" si="32" ref="I46:O46">ROUND(+B46/$Q46*1000,1)</f>
        <v>-6.7</v>
      </c>
      <c r="J46" s="67">
        <f t="shared" si="32"/>
        <v>-4.4</v>
      </c>
      <c r="K46" s="84">
        <f t="shared" si="32"/>
        <v>8</v>
      </c>
      <c r="L46" s="56">
        <f t="shared" si="32"/>
        <v>12.4</v>
      </c>
      <c r="M46" s="45">
        <f t="shared" si="32"/>
        <v>-2.3</v>
      </c>
      <c r="N46" s="84">
        <f t="shared" si="32"/>
        <v>18.1</v>
      </c>
      <c r="O46" s="56">
        <f t="shared" si="32"/>
        <v>20.3</v>
      </c>
      <c r="P46" s="57" t="s">
        <v>78</v>
      </c>
      <c r="Q46" s="5">
        <v>573441</v>
      </c>
    </row>
    <row r="47" spans="1:17" ht="15" customHeight="1">
      <c r="A47" s="24" t="s">
        <v>86</v>
      </c>
      <c r="B47" s="36">
        <f t="shared" si="26"/>
        <v>-3862</v>
      </c>
      <c r="C47" s="64">
        <f t="shared" si="27"/>
        <v>-2862</v>
      </c>
      <c r="D47" s="79">
        <v>4596</v>
      </c>
      <c r="E47" s="55">
        <v>7458</v>
      </c>
      <c r="F47" s="36">
        <f t="shared" si="28"/>
        <v>-1000</v>
      </c>
      <c r="G47" s="79">
        <v>10389</v>
      </c>
      <c r="H47" s="55">
        <v>11389</v>
      </c>
      <c r="I47" s="67">
        <f aca="true" t="shared" si="33" ref="I47:O47">ROUND(+B47/$Q47*1000,1)</f>
        <v>-6.8</v>
      </c>
      <c r="J47" s="67">
        <f t="shared" si="33"/>
        <v>-5</v>
      </c>
      <c r="K47" s="84">
        <f t="shared" si="33"/>
        <v>8.1</v>
      </c>
      <c r="L47" s="56">
        <f t="shared" si="33"/>
        <v>13.1</v>
      </c>
      <c r="M47" s="45">
        <f t="shared" si="33"/>
        <v>-1.8</v>
      </c>
      <c r="N47" s="84">
        <f t="shared" si="33"/>
        <v>18.2</v>
      </c>
      <c r="O47" s="56">
        <f t="shared" si="33"/>
        <v>20</v>
      </c>
      <c r="P47" s="57" t="s">
        <v>84</v>
      </c>
      <c r="Q47" s="5">
        <v>569579</v>
      </c>
    </row>
    <row r="48" spans="1:17" ht="15" customHeight="1">
      <c r="A48" s="24" t="s">
        <v>87</v>
      </c>
      <c r="B48" s="36">
        <f>C48+F48</f>
        <v>-4346</v>
      </c>
      <c r="C48" s="64">
        <f>D48-E48</f>
        <v>-3195</v>
      </c>
      <c r="D48" s="79">
        <v>4272</v>
      </c>
      <c r="E48" s="55">
        <v>7467</v>
      </c>
      <c r="F48" s="36">
        <f t="shared" si="28"/>
        <v>-1151</v>
      </c>
      <c r="G48" s="79">
        <v>10119</v>
      </c>
      <c r="H48" s="55">
        <v>11270</v>
      </c>
      <c r="I48" s="67">
        <f aca="true" t="shared" si="34" ref="I48:O48">ROUND(+B48/$Q48*1000,1)</f>
        <v>-7.7</v>
      </c>
      <c r="J48" s="67">
        <f t="shared" si="34"/>
        <v>-5.7</v>
      </c>
      <c r="K48" s="84">
        <f t="shared" si="34"/>
        <v>7.6</v>
      </c>
      <c r="L48" s="56">
        <f t="shared" si="34"/>
        <v>13.2</v>
      </c>
      <c r="M48" s="45">
        <f t="shared" si="34"/>
        <v>-2</v>
      </c>
      <c r="N48" s="84">
        <f t="shared" si="34"/>
        <v>17.9</v>
      </c>
      <c r="O48" s="56">
        <f t="shared" si="34"/>
        <v>19.9</v>
      </c>
      <c r="P48" s="57" t="s">
        <v>85</v>
      </c>
      <c r="Q48" s="5">
        <v>565233</v>
      </c>
    </row>
    <row r="49" spans="1:17" ht="15" customHeight="1">
      <c r="A49" s="106">
        <v>30</v>
      </c>
      <c r="B49" s="107">
        <f>C49+F49</f>
        <v>-4716</v>
      </c>
      <c r="C49" s="108">
        <f>D49-E49</f>
        <v>-3031</v>
      </c>
      <c r="D49" s="109">
        <v>4295</v>
      </c>
      <c r="E49" s="110">
        <v>7326</v>
      </c>
      <c r="F49" s="107">
        <f>G49-H49</f>
        <v>-1685</v>
      </c>
      <c r="G49" s="109">
        <v>9860</v>
      </c>
      <c r="H49" s="110">
        <v>11545</v>
      </c>
      <c r="I49" s="111">
        <f aca="true" t="shared" si="35" ref="I49:O49">ROUND(+B49/$Q49*1000,1)</f>
        <v>-8.4</v>
      </c>
      <c r="J49" s="111">
        <f t="shared" si="35"/>
        <v>-5.4</v>
      </c>
      <c r="K49" s="112">
        <f t="shared" si="35"/>
        <v>7.7</v>
      </c>
      <c r="L49" s="113">
        <f t="shared" si="35"/>
        <v>13.1</v>
      </c>
      <c r="M49" s="114">
        <f t="shared" si="35"/>
        <v>-3</v>
      </c>
      <c r="N49" s="112">
        <f t="shared" si="35"/>
        <v>17.6</v>
      </c>
      <c r="O49" s="113">
        <f t="shared" si="35"/>
        <v>20.6</v>
      </c>
      <c r="P49" s="115">
        <v>30</v>
      </c>
      <c r="Q49" s="5">
        <v>560517</v>
      </c>
    </row>
    <row r="50" spans="1:17" ht="15" customHeight="1" thickBot="1">
      <c r="A50" s="101" t="s">
        <v>74</v>
      </c>
      <c r="B50" s="93">
        <f>B49-B48</f>
        <v>-370</v>
      </c>
      <c r="C50" s="94">
        <f aca="true" t="shared" si="36" ref="C50:O50">C49-C48</f>
        <v>164</v>
      </c>
      <c r="D50" s="95">
        <f t="shared" si="36"/>
        <v>23</v>
      </c>
      <c r="E50" s="96">
        <f t="shared" si="36"/>
        <v>-141</v>
      </c>
      <c r="F50" s="93">
        <f t="shared" si="36"/>
        <v>-534</v>
      </c>
      <c r="G50" s="95">
        <f t="shared" si="36"/>
        <v>-259</v>
      </c>
      <c r="H50" s="96">
        <f t="shared" si="36"/>
        <v>275</v>
      </c>
      <c r="I50" s="97">
        <f t="shared" si="36"/>
        <v>-0.7000000000000002</v>
      </c>
      <c r="J50" s="97">
        <f t="shared" si="36"/>
        <v>0.2999999999999998</v>
      </c>
      <c r="K50" s="98">
        <f t="shared" si="36"/>
        <v>0.10000000000000053</v>
      </c>
      <c r="L50" s="99">
        <f t="shared" si="36"/>
        <v>-0.09999999999999964</v>
      </c>
      <c r="M50" s="100">
        <f t="shared" si="36"/>
        <v>-1</v>
      </c>
      <c r="N50" s="98">
        <f t="shared" si="36"/>
        <v>-0.29999999999999716</v>
      </c>
      <c r="O50" s="99">
        <f t="shared" si="36"/>
        <v>0.7000000000000028</v>
      </c>
      <c r="P50" s="102" t="s">
        <v>74</v>
      </c>
      <c r="Q50" s="5"/>
    </row>
    <row r="51" spans="1:15" ht="15" customHeight="1">
      <c r="A51" s="103" t="s">
        <v>79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4"/>
      <c r="L51" s="104"/>
      <c r="M51" s="104"/>
      <c r="N51" s="103"/>
      <c r="O51" s="54"/>
    </row>
    <row r="52" spans="1:15" ht="15" customHeight="1">
      <c r="A52" s="103" t="s">
        <v>80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4"/>
      <c r="L52" s="104"/>
      <c r="M52" s="104"/>
      <c r="N52" s="103"/>
      <c r="O52" s="54"/>
    </row>
    <row r="53" spans="1:15" ht="15" customHeight="1">
      <c r="A53" s="103" t="s">
        <v>90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4"/>
      <c r="L53" s="104"/>
      <c r="M53" s="104"/>
      <c r="N53" s="103"/>
      <c r="O53" s="54"/>
    </row>
    <row r="54" spans="1:15" ht="17.25">
      <c r="A54" s="103" t="s">
        <v>89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54"/>
    </row>
    <row r="55" ht="6" customHeight="1"/>
    <row r="58" ht="17.25">
      <c r="I58" s="103" t="s">
        <v>81</v>
      </c>
    </row>
  </sheetData>
  <sheetProtection/>
  <mergeCells count="7">
    <mergeCell ref="M2:P2"/>
    <mergeCell ref="A3:A5"/>
    <mergeCell ref="P3:P5"/>
    <mergeCell ref="B3:H3"/>
    <mergeCell ref="I3:O3"/>
    <mergeCell ref="B4:B5"/>
    <mergeCell ref="I4:I5"/>
  </mergeCells>
  <printOptions horizontalCentered="1"/>
  <pageMargins left="0.7874015748031497" right="0.7874015748031497" top="0.5118110236220472" bottom="0.15748031496062992" header="0.35433070866141736" footer="0.1968503937007874"/>
  <pageSetup firstPageNumber="29" useFirstPageNumber="1" fitToWidth="2" horizontalDpi="600" verticalDpi="600" orientation="portrait" paperSize="9" scale="79" r:id="rId1"/>
  <headerFooter>
    <oddFooter>&amp;C&amp;12‐&amp;P‐
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2018-11-15T09:48:59Z</cp:lastPrinted>
  <dcterms:created xsi:type="dcterms:W3CDTF">2007-12-25T02:03:55Z</dcterms:created>
  <dcterms:modified xsi:type="dcterms:W3CDTF">2018-11-27T01:49:45Z</dcterms:modified>
  <cp:category/>
  <cp:version/>
  <cp:contentType/>
  <cp:contentStatus/>
</cp:coreProperties>
</file>