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5 分析依頼（休養、駐車場）\05_県HP掲載用\"/>
    </mc:Choice>
  </mc:AlternateContent>
  <workbookProtection workbookPassword="B319" lockStructure="1"/>
  <bookViews>
    <workbookView xWindow="240" yWindow="60" windowWidth="14940" windowHeight="7875"/>
  </bookViews>
  <sheets>
    <sheet name="法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DX7" i="5"/>
  <c r="DW7" i="5"/>
  <c r="DV7" i="5"/>
  <c r="DT7" i="5"/>
  <c r="IX78" i="4" s="1"/>
  <c r="DS7" i="5"/>
  <c r="IJ78" i="4" s="1"/>
  <c r="DR7" i="5"/>
  <c r="HV78" i="4" s="1"/>
  <c r="DQ7" i="5"/>
  <c r="DP7" i="5"/>
  <c r="GT78" i="4" s="1"/>
  <c r="DO7" i="5"/>
  <c r="IX77" i="4" s="1"/>
  <c r="DN7" i="5"/>
  <c r="IJ77" i="4" s="1"/>
  <c r="DM7" i="5"/>
  <c r="DL7" i="5"/>
  <c r="HH77" i="4" s="1"/>
  <c r="DK7" i="5"/>
  <c r="GT77" i="4" s="1"/>
  <c r="DJ7" i="5"/>
  <c r="DI7" i="5"/>
  <c r="DG7" i="5"/>
  <c r="DF7" i="5"/>
  <c r="BH78" i="4" s="1"/>
  <c r="DE7" i="5"/>
  <c r="DD7" i="5"/>
  <c r="DC7" i="5"/>
  <c r="DB7" i="5"/>
  <c r="BV77" i="4" s="1"/>
  <c r="DA7" i="5"/>
  <c r="CZ7" i="5"/>
  <c r="CY7" i="5"/>
  <c r="CX7" i="5"/>
  <c r="R77" i="4" s="1"/>
  <c r="CV7" i="5"/>
  <c r="CU7" i="5"/>
  <c r="CT7" i="5"/>
  <c r="CS7" i="5"/>
  <c r="KV54" i="4" s="1"/>
  <c r="CR7" i="5"/>
  <c r="CQ7" i="5"/>
  <c r="CP7" i="5"/>
  <c r="LX53" i="4" s="1"/>
  <c r="CO7" i="5"/>
  <c r="LJ53" i="4" s="1"/>
  <c r="CN7" i="5"/>
  <c r="KV53" i="4" s="1"/>
  <c r="CM7" i="5"/>
  <c r="CK7" i="5"/>
  <c r="IX54" i="4" s="1"/>
  <c r="CJ7" i="5"/>
  <c r="IJ54" i="4" s="1"/>
  <c r="CI7" i="5"/>
  <c r="HV54" i="4" s="1"/>
  <c r="CH7" i="5"/>
  <c r="CG7" i="5"/>
  <c r="GT54" i="4" s="1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EV53" i="4" s="1"/>
  <c r="BS7" i="5"/>
  <c r="EH53" i="4" s="1"/>
  <c r="BR7" i="5"/>
  <c r="DT53" i="4" s="1"/>
  <c r="BQ7" i="5"/>
  <c r="BO7" i="5"/>
  <c r="BV54" i="4" s="1"/>
  <c r="BN7" i="5"/>
  <c r="BM7" i="5"/>
  <c r="AT54" i="4" s="1"/>
  <c r="BL7" i="5"/>
  <c r="BK7" i="5"/>
  <c r="R54" i="4" s="1"/>
  <c r="BJ7" i="5"/>
  <c r="BV53" i="4" s="1"/>
  <c r="BI7" i="5"/>
  <c r="BH7" i="5"/>
  <c r="BG7" i="5"/>
  <c r="BF7" i="5"/>
  <c r="R53" i="4" s="1"/>
  <c r="BD7" i="5"/>
  <c r="BC7" i="5"/>
  <c r="BB7" i="5"/>
  <c r="BA7" i="5"/>
  <c r="HH32" i="4" s="1"/>
  <c r="AZ7" i="5"/>
  <c r="AY7" i="5"/>
  <c r="AX7" i="5"/>
  <c r="AW7" i="5"/>
  <c r="AV7" i="5"/>
  <c r="AU7" i="5"/>
  <c r="AS7" i="5"/>
  <c r="FJ32" i="4" s="1"/>
  <c r="AR7" i="5"/>
  <c r="EV32" i="4" s="1"/>
  <c r="AQ7" i="5"/>
  <c r="EH32" i="4" s="1"/>
  <c r="AP7" i="5"/>
  <c r="AO7" i="5"/>
  <c r="DF32" i="4" s="1"/>
  <c r="AN7" i="5"/>
  <c r="FJ31" i="4" s="1"/>
  <c r="AM7" i="5"/>
  <c r="EV31" i="4" s="1"/>
  <c r="AL7" i="5"/>
  <c r="AK7" i="5"/>
  <c r="DT31" i="4" s="1"/>
  <c r="AJ7" i="5"/>
  <c r="DF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IC8" i="4" s="1"/>
  <c r="R7" i="5"/>
  <c r="DU10" i="4" s="1"/>
  <c r="Q7" i="5"/>
  <c r="P7" i="5"/>
  <c r="AQ10" i="4" s="1"/>
  <c r="O7" i="5"/>
  <c r="B10" i="4" s="1"/>
  <c r="N7" i="5"/>
  <c r="M7" i="5"/>
  <c r="L7" i="5"/>
  <c r="CF8" i="4" s="1"/>
  <c r="K7" i="5"/>
  <c r="J7" i="5"/>
  <c r="B8" i="4" s="1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M88" i="4" s="1"/>
  <c r="EE6" i="5"/>
  <c r="ED6" i="5"/>
  <c r="EC6" i="5"/>
  <c r="EB6" i="5"/>
  <c r="EA6" i="5"/>
  <c r="DZ6" i="5"/>
  <c r="DY6" i="5"/>
  <c r="DX6" i="5"/>
  <c r="DW6" i="5"/>
  <c r="DV6" i="5"/>
  <c r="DU6" i="5"/>
  <c r="L88" i="4" s="1"/>
  <c r="DT6" i="5"/>
  <c r="DS6" i="5"/>
  <c r="DR6" i="5"/>
  <c r="DQ6" i="5"/>
  <c r="DP6" i="5"/>
  <c r="DO6" i="5"/>
  <c r="DN6" i="5"/>
  <c r="DM6" i="5"/>
  <c r="DL6" i="5"/>
  <c r="DK6" i="5"/>
  <c r="DJ6" i="5"/>
  <c r="DI6" i="5"/>
  <c r="CU67" i="4" s="1"/>
  <c r="DH6" i="5"/>
  <c r="I88" i="4" s="1"/>
  <c r="DG6" i="5"/>
  <c r="DF6" i="5"/>
  <c r="DE6" i="5"/>
  <c r="DD6" i="5"/>
  <c r="DC6" i="5"/>
  <c r="DB6" i="5"/>
  <c r="DA6" i="5"/>
  <c r="CZ6" i="5"/>
  <c r="CY6" i="5"/>
  <c r="CX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G88" i="4"/>
  <c r="E88" i="4"/>
  <c r="C88" i="4"/>
  <c r="ML78" i="4"/>
  <c r="LX78" i="4"/>
  <c r="LJ78" i="4"/>
  <c r="KH78" i="4"/>
  <c r="HH78" i="4"/>
  <c r="BV78" i="4"/>
  <c r="AT78" i="4"/>
  <c r="AF78" i="4"/>
  <c r="R78" i="4"/>
  <c r="ML77" i="4"/>
  <c r="LX77" i="4"/>
  <c r="LJ77" i="4"/>
  <c r="KV77" i="4"/>
  <c r="KH77" i="4"/>
  <c r="HV77" i="4"/>
  <c r="BH77" i="4"/>
  <c r="AT77" i="4"/>
  <c r="AF77" i="4"/>
  <c r="CU76" i="4"/>
  <c r="ML54" i="4"/>
  <c r="LX54" i="4"/>
  <c r="LJ54" i="4"/>
  <c r="KH54" i="4"/>
  <c r="HH54" i="4"/>
  <c r="FJ54" i="4"/>
  <c r="EV54" i="4"/>
  <c r="EH54" i="4"/>
  <c r="DF54" i="4"/>
  <c r="BH54" i="4"/>
  <c r="AF54" i="4"/>
  <c r="ML53" i="4"/>
  <c r="KH53" i="4"/>
  <c r="IJ53" i="4"/>
  <c r="HV53" i="4"/>
  <c r="HH53" i="4"/>
  <c r="FJ53" i="4"/>
  <c r="DF53" i="4"/>
  <c r="BH53" i="4"/>
  <c r="AT53" i="4"/>
  <c r="AF53" i="4"/>
  <c r="IX32" i="4"/>
  <c r="IJ32" i="4"/>
  <c r="HV32" i="4"/>
  <c r="GT32" i="4"/>
  <c r="DT32" i="4"/>
  <c r="BV32" i="4"/>
  <c r="BH32" i="4"/>
  <c r="AT32" i="4"/>
  <c r="AF32" i="4"/>
  <c r="R32" i="4"/>
  <c r="IX31" i="4"/>
  <c r="IJ31" i="4"/>
  <c r="HV31" i="4"/>
  <c r="HH31" i="4"/>
  <c r="GT31" i="4"/>
  <c r="EH31" i="4"/>
  <c r="BV31" i="4"/>
  <c r="BH31" i="4"/>
  <c r="AT31" i="4"/>
  <c r="AF31" i="4"/>
  <c r="R31" i="4"/>
  <c r="LO10" i="4"/>
  <c r="JV10" i="4"/>
  <c r="IC10" i="4"/>
  <c r="CF10" i="4"/>
  <c r="LO8" i="4"/>
  <c r="JV8" i="4"/>
  <c r="DU8" i="4"/>
  <c r="AQ8" i="4"/>
  <c r="BV76" i="4" l="1"/>
  <c r="FJ52" i="4"/>
  <c r="IX30" i="4"/>
  <c r="ML76" i="4"/>
  <c r="BV52" i="4"/>
  <c r="FJ30" i="4"/>
  <c r="ML52" i="4"/>
  <c r="IX76" i="4"/>
  <c r="BV30" i="4"/>
  <c r="IX52" i="4"/>
  <c r="C11" i="5"/>
  <c r="D11" i="5"/>
  <c r="E11" i="5"/>
  <c r="B11" i="5"/>
  <c r="HV76" i="4" l="1"/>
  <c r="LJ52" i="4"/>
  <c r="AT30" i="4"/>
  <c r="HV52" i="4"/>
  <c r="EH52" i="4"/>
  <c r="AT76" i="4"/>
  <c r="HV30" i="4"/>
  <c r="LJ76" i="4"/>
  <c r="AT52" i="4"/>
  <c r="EH30" i="4"/>
  <c r="KV76" i="4"/>
  <c r="AF52" i="4"/>
  <c r="DT30" i="4"/>
  <c r="HH76" i="4"/>
  <c r="KV52" i="4"/>
  <c r="AF30" i="4"/>
  <c r="HH52" i="4"/>
  <c r="AF76" i="4"/>
  <c r="DT52" i="4"/>
  <c r="HH30" i="4"/>
  <c r="R76" i="4"/>
  <c r="DF52" i="4"/>
  <c r="GT30" i="4"/>
  <c r="KH76" i="4"/>
  <c r="R52" i="4"/>
  <c r="DF30" i="4"/>
  <c r="KH52" i="4"/>
  <c r="R30" i="4"/>
  <c r="GT76" i="4"/>
  <c r="GT52" i="4"/>
  <c r="IJ52" i="4"/>
  <c r="BH76" i="4"/>
  <c r="EV52" i="4"/>
  <c r="IJ30" i="4"/>
  <c r="EV30" i="4"/>
  <c r="LX76" i="4"/>
  <c r="BH52" i="4"/>
  <c r="IJ76" i="4"/>
  <c r="LX52" i="4"/>
  <c r="BH30" i="4"/>
</calcChain>
</file>

<file path=xl/sharedStrings.xml><?xml version="1.0" encoding="utf-8"?>
<sst xmlns="http://schemas.openxmlformats.org/spreadsheetml/2006/main" count="266" uniqueCount="142">
  <si>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</si>
  <si>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</si>
  <si>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</si>
  <si>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</si>
  <si>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</si>
  <si>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</si>
  <si>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</si>
  <si>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</si>
  <si>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</si>
  <si>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</si>
  <si>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</si>
  <si>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</si>
  <si>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</si>
  <si>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</si>
  <si>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</si>
  <si>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</si>
  <si>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</si>
  <si>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</si>
  <si>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</si>
  <si>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</si>
  <si>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</si>
  <si>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</si>
  <si>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</si>
  <si>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</si>
  <si>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</si>
  <si>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</si>
  <si>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</si>
  <si>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</si>
  <si>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</si>
  <si>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</si>
  <si>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</si>
  <si>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</si>
  <si>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</si>
  <si>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</si>
  <si>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</si>
  <si>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</si>
  <si>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</si>
  <si>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</si>
  <si>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</si>
  <si>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</si>
  <si>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</si>
  <si>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</si>
  <si>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</si>
  <si>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</si>
  <si>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</si>
  <si>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</si>
  <si>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</si>
  <si>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</si>
  <si>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</si>
  <si>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</si>
  <si>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</si>
  <si>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</si>
  <si>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</si>
  <si>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</si>
  <si>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</si>
  <si>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</si>
  <si>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</si>
  <si>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</si>
  <si>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</si>
  <si>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</si>
  <si>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</si>
  <si>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</si>
  <si>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</si>
  <si>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</si>
  <si>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</si>
  <si>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</si>
  <si>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</si>
  <si>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</si>
  <si>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</si>
  <si>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</si>
  <si>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</si>
  <si>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</si>
  <si>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</si>
  <si>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</si>
  <si>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</si>
  <si>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</si>
  <si>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</si>
  <si>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</si>
  <si>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</si>
  <si>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</si>
  <si>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</si>
  <si>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</si>
  <si>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</si>
  <si>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</si>
  <si>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</si>
  <si>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</si>
  <si>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</si>
  <si>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</si>
  <si>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</si>
  <si>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</si>
  <si>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</si>
  <si>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</si>
  <si>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</si>
  <si>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</si>
  <si>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</si>
  <si>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</si>
  <si>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</si>
  <si>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</si>
  <si>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</si>
  <si>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</si>
  <si>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</si>
  <si>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</si>
  <si>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</si>
  <si>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</si>
  <si>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</si>
  <si>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</si>
  <si>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</si>
  <si>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</si>
  <si>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</si>
  <si>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</si>
  <si>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</si>
  <si>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</si>
  <si>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</si>
  <si>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</si>
  <si>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</si>
  <si>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</si>
  <si>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</si>
  <si>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</si>
  <si>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</si>
  <si>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</si>
  <si>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</si>
  <si>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</si>
  <si>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</si>
  <si>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>表参照用</t>
    <rPh sb="0" eb="1">
      <t>ヒョウ</t>
    </rPh>
    <rPh sb="1" eb="4">
      <t>サンショウヨウ</t>
    </rPh>
    <phoneticPr fontId="9"/>
  </si>
  <si>
    <t>鳥取県　湯梨浜町</t>
  </si>
  <si>
    <t>国民宿舎　水明荘</t>
  </si>
  <si>
    <t>法適用</t>
  </si>
  <si>
    <t>観光施設事業</t>
  </si>
  <si>
    <t>休養宿泊施設</t>
  </si>
  <si>
    <t>Ａ２Ｂ２</t>
  </si>
  <si>
    <t>導入なし</t>
  </si>
  <si>
    <t>有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</si>
  <si>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</si>
  <si>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</si>
  <si>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</si>
  <si>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</si>
  <si>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</si>
  <si>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</si>
  <si>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起債の償還完了と同時に施設の老朽化が進行している。
必要となる施設の長寿命化を図り、ライフサイクルコストの低減に努める。</t>
    <rPh sb="0" eb="2">
      <t>キサイ</t>
    </rPh>
    <rPh sb="3" eb="5">
      <t>ショウカン</t>
    </rPh>
    <rPh sb="5" eb="7">
      <t>カンリョウ</t>
    </rPh>
    <rPh sb="8" eb="10">
      <t>ドウジ</t>
    </rPh>
    <rPh sb="11" eb="13">
      <t>シセツ</t>
    </rPh>
    <rPh sb="14" eb="17">
      <t>ロウキュウカ</t>
    </rPh>
    <rPh sb="18" eb="20">
      <t>シンコウ</t>
    </rPh>
    <rPh sb="26" eb="28">
      <t>ヒツヨウ</t>
    </rPh>
    <rPh sb="31" eb="33">
      <t>シセツ</t>
    </rPh>
    <rPh sb="34" eb="38">
      <t>チョウジュミョウカ</t>
    </rPh>
    <rPh sb="39" eb="40">
      <t>ハカ</t>
    </rPh>
    <rPh sb="53" eb="55">
      <t>テイゲン</t>
    </rPh>
    <rPh sb="56" eb="57">
      <t>ツト</t>
    </rPh>
    <phoneticPr fontId="6"/>
  </si>
  <si>
    <t>経年で比較した場合、市町村の宿泊者動向数は、増減の幅が大きいが、公営企業に対する動向は安定している。このことは、国民宿舎に対する一定の評価とニーズを投影している。</t>
    <rPh sb="0" eb="2">
      <t>ケイネン</t>
    </rPh>
    <rPh sb="3" eb="5">
      <t>ヒカク</t>
    </rPh>
    <rPh sb="7" eb="9">
      <t>バアイ</t>
    </rPh>
    <rPh sb="10" eb="13">
      <t>シチョウソン</t>
    </rPh>
    <rPh sb="14" eb="17">
      <t>シュクハクシャ</t>
    </rPh>
    <rPh sb="17" eb="19">
      <t>ドウコウ</t>
    </rPh>
    <rPh sb="19" eb="20">
      <t>スウ</t>
    </rPh>
    <rPh sb="22" eb="24">
      <t>ゾウゲン</t>
    </rPh>
    <rPh sb="25" eb="26">
      <t>ハバ</t>
    </rPh>
    <rPh sb="27" eb="28">
      <t>オオ</t>
    </rPh>
    <rPh sb="32" eb="34">
      <t>コウエイ</t>
    </rPh>
    <rPh sb="34" eb="36">
      <t>キギョウ</t>
    </rPh>
    <rPh sb="37" eb="38">
      <t>タイ</t>
    </rPh>
    <rPh sb="40" eb="42">
      <t>ドウコウ</t>
    </rPh>
    <rPh sb="43" eb="45">
      <t>アンテイ</t>
    </rPh>
    <rPh sb="56" eb="58">
      <t>コクミン</t>
    </rPh>
    <rPh sb="58" eb="60">
      <t>シュクシャ</t>
    </rPh>
    <rPh sb="61" eb="62">
      <t>タイ</t>
    </rPh>
    <rPh sb="64" eb="66">
      <t>イッテイ</t>
    </rPh>
    <rPh sb="67" eb="69">
      <t>ヒョウカ</t>
    </rPh>
    <rPh sb="74" eb="76">
      <t>トウエイ</t>
    </rPh>
    <phoneticPr fontId="6"/>
  </si>
  <si>
    <t>①経常収支比率が好転したのは、一般会計から長期借入金の継続実施を行ったことによる 
②③の他会計補助金は、一般会計からの職員に係る児童手当相当繰入分のみ
④定員稼働率は、10月の鳥取県中部の地震、２月の大雪の影響により、前年度を下回った
⑤売上高人件費率は、微増傾向にあるが、28年度に導入したシーズン料金の導入により、率の低下を図りたいもの
⑥売上高ＧＯＰ比率は平均値よりは高い水準にある。対前年とは施設経営費の圧縮による差
⑦ＥＢＩＴＤＡは、全国平均よりも高い数値ではあるが、経年での比較をした場合、停滞傾向にある</t>
    <rPh sb="1" eb="3">
      <t>ケイジョウ</t>
    </rPh>
    <rPh sb="3" eb="5">
      <t>シュウシ</t>
    </rPh>
    <rPh sb="5" eb="7">
      <t>ヒリツ</t>
    </rPh>
    <rPh sb="8" eb="10">
      <t>コウテン</t>
    </rPh>
    <rPh sb="15" eb="17">
      <t>イッパン</t>
    </rPh>
    <rPh sb="17" eb="19">
      <t>カイケイ</t>
    </rPh>
    <rPh sb="21" eb="23">
      <t>チョウキ</t>
    </rPh>
    <rPh sb="23" eb="25">
      <t>カリイレ</t>
    </rPh>
    <rPh sb="25" eb="26">
      <t>キン</t>
    </rPh>
    <rPh sb="27" eb="29">
      <t>ケイゾク</t>
    </rPh>
    <rPh sb="29" eb="31">
      <t>ジッシ</t>
    </rPh>
    <rPh sb="32" eb="33">
      <t>オコナ</t>
    </rPh>
    <rPh sb="45" eb="46">
      <t>タ</t>
    </rPh>
    <rPh sb="46" eb="48">
      <t>カイケイ</t>
    </rPh>
    <rPh sb="48" eb="51">
      <t>ホジョキン</t>
    </rPh>
    <rPh sb="53" eb="55">
      <t>イッパン</t>
    </rPh>
    <rPh sb="55" eb="57">
      <t>カイケイ</t>
    </rPh>
    <rPh sb="60" eb="62">
      <t>ショクイン</t>
    </rPh>
    <rPh sb="63" eb="64">
      <t>カカワ</t>
    </rPh>
    <rPh sb="65" eb="67">
      <t>ジドウ</t>
    </rPh>
    <rPh sb="67" eb="69">
      <t>テアテ</t>
    </rPh>
    <rPh sb="69" eb="71">
      <t>ソウトウ</t>
    </rPh>
    <rPh sb="71" eb="73">
      <t>クリイレ</t>
    </rPh>
    <rPh sb="73" eb="74">
      <t>ブン</t>
    </rPh>
    <rPh sb="78" eb="80">
      <t>テイイン</t>
    </rPh>
    <rPh sb="80" eb="82">
      <t>カドウ</t>
    </rPh>
    <rPh sb="82" eb="83">
      <t>リツ</t>
    </rPh>
    <rPh sb="101" eb="103">
      <t>オオユキ</t>
    </rPh>
    <rPh sb="110" eb="113">
      <t>ゼンネンド</t>
    </rPh>
    <rPh sb="114" eb="116">
      <t>シタマワ</t>
    </rPh>
    <rPh sb="120" eb="122">
      <t>ウリアゲ</t>
    </rPh>
    <rPh sb="122" eb="123">
      <t>ダカ</t>
    </rPh>
    <rPh sb="123" eb="126">
      <t>ジンケンヒ</t>
    </rPh>
    <rPh sb="126" eb="127">
      <t>リツ</t>
    </rPh>
    <rPh sb="129" eb="131">
      <t>ビゾウ</t>
    </rPh>
    <rPh sb="131" eb="133">
      <t>ケイコウ</t>
    </rPh>
    <rPh sb="140" eb="142">
      <t>ネンド</t>
    </rPh>
    <rPh sb="143" eb="145">
      <t>ドウニュウ</t>
    </rPh>
    <rPh sb="151" eb="153">
      <t>リョウキン</t>
    </rPh>
    <rPh sb="154" eb="156">
      <t>ドウニュウ</t>
    </rPh>
    <rPh sb="160" eb="161">
      <t>リツ</t>
    </rPh>
    <rPh sb="162" eb="164">
      <t>テイカ</t>
    </rPh>
    <rPh sb="165" eb="166">
      <t>ハカ</t>
    </rPh>
    <rPh sb="173" eb="175">
      <t>ウリアゲ</t>
    </rPh>
    <rPh sb="175" eb="176">
      <t>ダカ</t>
    </rPh>
    <rPh sb="179" eb="181">
      <t>ヒリツ</t>
    </rPh>
    <rPh sb="182" eb="185">
      <t>ヘイキンチ</t>
    </rPh>
    <rPh sb="188" eb="189">
      <t>タカ</t>
    </rPh>
    <rPh sb="190" eb="192">
      <t>スイジュン</t>
    </rPh>
    <rPh sb="254" eb="256">
      <t>ケイコウ</t>
    </rPh>
    <phoneticPr fontId="6"/>
  </si>
  <si>
    <t xml:space="preserve">観光の町、湯梨浜町の東郷池を代表する国民宿舎第1号として町営維持を受け継いでいく取組として、財務構造の維持のため売上高、返済金、設備投資、運転資金に具体的な目標値を掲げる。
組織体制の改革のため従業員の経営意識の改革と顧客管理、業務管理のＩＴ化への移行によりＰＣＤＡサイクルを取り入れる体制へと改革していく必要がある。
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</si>
</sst>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3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10" xfId="1" applyNumberFormat="1" applyFont="1" applyBorder="1">
      <alignment vertical="center"/>
    </xf>
    <xf numFmtId="0" fontId="7" fillId="0" borderId="10" xfId="1" applyFont="1" applyBorder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17" fillId="0" borderId="9" xfId="1" applyFont="1" applyBorder="1" applyAlignment="1" applyProtection="1">
      <alignment horizontal="left" vertical="top" wrapText="1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  <xf numFmtId="0" fontId="17" fillId="0" borderId="10" xfId="1" applyFont="1" applyBorder="1" applyAlignment="1" applyProtection="1">
      <alignment horizontal="left" vertical="top" wrapText="1"/>
      <protection locked="0"/>
    </xf>
    <xf numFmtId="0" fontId="17" fillId="0" borderId="11" xfId="1" applyFont="1" applyBorder="1" applyAlignment="1" applyProtection="1">
      <alignment horizontal="left" vertical="top" wrapText="1"/>
      <protection locked="0"/>
    </xf>
    <xf numFmtId="0" fontId="17" fillId="0" borderId="1" xfId="1" applyFont="1" applyBorder="1" applyAlignment="1" applyProtection="1">
      <alignment horizontal="left" vertical="top" wrapText="1"/>
      <protection locked="0"/>
    </xf>
    <xf numFmtId="0" fontId="17" fillId="0" borderId="12" xfId="1" applyFont="1" applyBorder="1" applyAlignment="1" applyProtection="1">
      <alignment horizontal="left" vertical="top" wrapText="1"/>
      <protection locked="0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3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63</c:v>
                </c:pt>
                <c:pt idx="1">
                  <c:v>33</c:v>
                </c:pt>
                <c:pt idx="2">
                  <c:v>32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CF-4BDD-BF79-5A5394BC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46280"/>
        <c:axId val="9334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672</c:v>
                </c:pt>
                <c:pt idx="2">
                  <c:v>825</c:v>
                </c:pt>
                <c:pt idx="3">
                  <c:v>934</c:v>
                </c:pt>
                <c:pt idx="4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CF-4BDD-BF79-5A5394BC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6280"/>
        <c:axId val="93347456"/>
      </c:lineChart>
      <c:dateAx>
        <c:axId val="93346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47456"/>
        <c:crosses val="autoZero"/>
        <c:auto val="1"/>
        <c:lblOffset val="100"/>
        <c:baseTimeUnit val="years"/>
      </c:dateAx>
      <c:valAx>
        <c:axId val="9334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346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51.9</c:v>
                </c:pt>
                <c:pt idx="2">
                  <c:v>55</c:v>
                </c:pt>
                <c:pt idx="3">
                  <c:v>58</c:v>
                </c:pt>
                <c:pt idx="4">
                  <c:v>59.8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E9-47EB-BC25-996C1A90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32952"/>
        <c:axId val="33303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49.4</c:v>
                </c:pt>
                <c:pt idx="2">
                  <c:v>53.8</c:v>
                </c:pt>
                <c:pt idx="3">
                  <c:v>54.8</c:v>
                </c:pt>
                <c:pt idx="4">
                  <c:v>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E9-47EB-BC25-996C1A90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32952"/>
        <c:axId val="333035304"/>
      </c:lineChart>
      <c:dateAx>
        <c:axId val="333032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035304"/>
        <c:crosses val="autoZero"/>
        <c:auto val="1"/>
        <c:lblOffset val="100"/>
        <c:baseTimeUnit val="years"/>
      </c:dateAx>
      <c:valAx>
        <c:axId val="33303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3032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8517417656894"/>
          <c:y val="0.15399364249945571"/>
          <c:w val="0.71685323342098728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5.2600000000000001E-2</c:v>
                </c:pt>
                <c:pt idx="1">
                  <c:v>4.9200000000000001E-2</c:v>
                </c:pt>
                <c:pt idx="2">
                  <c:v>5.16E-2</c:v>
                </c:pt>
                <c:pt idx="3">
                  <c:v>5.6800000000000003E-2</c:v>
                </c:pt>
                <c:pt idx="4">
                  <c:v>5.0599999999999999E-2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8C-4F43-B6C4-CCCEDD673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33344"/>
        <c:axId val="33303844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4.8999999999999998E-3</c:v>
                </c:pt>
                <c:pt idx="1">
                  <c:v>3.8999999999999998E-3</c:v>
                </c:pt>
                <c:pt idx="2">
                  <c:v>4.4000000000000003E-3</c:v>
                </c:pt>
                <c:pt idx="3">
                  <c:v>4.3E-3</c:v>
                </c:pt>
                <c:pt idx="4">
                  <c:v>4.1999999999999997E-3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8C-4F43-B6C4-CCCEDD673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31776"/>
        <c:axId val="333031384"/>
      </c:lineChart>
      <c:dateAx>
        <c:axId val="33303334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3038440"/>
        <c:crosses val="autoZero"/>
        <c:auto val="1"/>
        <c:lblOffset val="100"/>
        <c:baseTimeUnit val="years"/>
      </c:dateAx>
      <c:valAx>
        <c:axId val="33303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3033344"/>
        <c:crosses val="autoZero"/>
        <c:crossBetween val="between"/>
      </c:valAx>
      <c:valAx>
        <c:axId val="33303138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3031776"/>
        <c:crosses val="max"/>
        <c:crossBetween val="between"/>
      </c:valAx>
      <c:dateAx>
        <c:axId val="33303177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33031384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rgbClr val="A6A6A6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4776985777"/>
          <c:y val="0.15806945669028447"/>
          <c:w val="0.8469447005466007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B1-44CA-BC5A-B61D6A9B7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4592"/>
        <c:axId val="332094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0.9</c:v>
                </c:pt>
                <c:pt idx="1">
                  <c:v>3.7</c:v>
                </c:pt>
                <c:pt idx="2">
                  <c:v>4.7</c:v>
                </c:pt>
                <c:pt idx="3">
                  <c:v>5</c:v>
                </c:pt>
                <c:pt idx="4">
                  <c:v>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B1-44CA-BC5A-B61D6A9B7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4592"/>
        <c:axId val="332094984"/>
      </c:lineChart>
      <c:dateAx>
        <c:axId val="33209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094984"/>
        <c:crosses val="autoZero"/>
        <c:auto val="1"/>
        <c:lblOffset val="100"/>
        <c:baseTimeUnit val="years"/>
      </c:dateAx>
      <c:valAx>
        <c:axId val="332094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094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305208615700486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102.1</c:v>
                </c:pt>
                <c:pt idx="2">
                  <c:v>100.5</c:v>
                </c:pt>
                <c:pt idx="3">
                  <c:v>99.1</c:v>
                </c:pt>
                <c:pt idx="4">
                  <c:v>108.4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6E-43C2-B36A-E0E34699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7728"/>
        <c:axId val="33209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97.3</c:v>
                </c:pt>
                <c:pt idx="1">
                  <c:v>104</c:v>
                </c:pt>
                <c:pt idx="2">
                  <c:v>104.8</c:v>
                </c:pt>
                <c:pt idx="3">
                  <c:v>90.5</c:v>
                </c:pt>
                <c:pt idx="4">
                  <c:v>107.8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6E-43C2-B36A-E0E34699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7728"/>
        <c:axId val="332095376"/>
      </c:lineChart>
      <c:dateAx>
        <c:axId val="33209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095376"/>
        <c:crosses val="autoZero"/>
        <c:auto val="1"/>
        <c:lblOffset val="100"/>
        <c:baseTimeUnit val="years"/>
      </c:dateAx>
      <c:valAx>
        <c:axId val="33209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097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40745558119481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64298</c:v>
                </c:pt>
                <c:pt idx="1">
                  <c:v>69935</c:v>
                </c:pt>
                <c:pt idx="2">
                  <c:v>58356</c:v>
                </c:pt>
                <c:pt idx="3">
                  <c:v>51723</c:v>
                </c:pt>
                <c:pt idx="4">
                  <c:v>52760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D-450A-A502-64C883E6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2240"/>
        <c:axId val="33209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21153</c:v>
                </c:pt>
                <c:pt idx="1">
                  <c:v>26722</c:v>
                </c:pt>
                <c:pt idx="2">
                  <c:v>20854</c:v>
                </c:pt>
                <c:pt idx="3">
                  <c:v>26933</c:v>
                </c:pt>
                <c:pt idx="4">
                  <c:v>38041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2D-450A-A502-64C883E6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2240"/>
        <c:axId val="332098512"/>
      </c:lineChart>
      <c:dateAx>
        <c:axId val="33209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098512"/>
        <c:crosses val="autoZero"/>
        <c:auto val="1"/>
        <c:lblOffset val="100"/>
        <c:baseTimeUnit val="years"/>
      </c:dateAx>
      <c:valAx>
        <c:axId val="33209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2092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22.3</c:v>
                </c:pt>
                <c:pt idx="2">
                  <c:v>19.399999999999999</c:v>
                </c:pt>
                <c:pt idx="3">
                  <c:v>17.8</c:v>
                </c:pt>
                <c:pt idx="4">
                  <c:v>18.5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F-41E6-AE10-7D5A2C22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4200"/>
        <c:axId val="33209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4.3</c:v>
                </c:pt>
                <c:pt idx="1">
                  <c:v>6.4</c:v>
                </c:pt>
                <c:pt idx="2">
                  <c:v>7.7</c:v>
                </c:pt>
                <c:pt idx="3">
                  <c:v>-253.7</c:v>
                </c:pt>
                <c:pt idx="4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F-41E6-AE10-7D5A2C22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4200"/>
        <c:axId val="332091848"/>
      </c:lineChart>
      <c:dateAx>
        <c:axId val="33209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091848"/>
        <c:crosses val="autoZero"/>
        <c:auto val="1"/>
        <c:lblOffset val="100"/>
        <c:baseTimeUnit val="years"/>
      </c:dateAx>
      <c:valAx>
        <c:axId val="33209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094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33.799999999999997</c:v>
                </c:pt>
                <c:pt idx="1">
                  <c:v>31.8</c:v>
                </c:pt>
                <c:pt idx="2">
                  <c:v>33.9</c:v>
                </c:pt>
                <c:pt idx="3">
                  <c:v>35.1</c:v>
                </c:pt>
                <c:pt idx="4">
                  <c:v>36.200000000000003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354-8426-1E6EFA1C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6160"/>
        <c:axId val="33209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28.4</c:v>
                </c:pt>
                <c:pt idx="1">
                  <c:v>29.5</c:v>
                </c:pt>
                <c:pt idx="2">
                  <c:v>28.6</c:v>
                </c:pt>
                <c:pt idx="3">
                  <c:v>29.2</c:v>
                </c:pt>
                <c:pt idx="4">
                  <c:v>28.9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F-4354-8426-1E6EFA1C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6160"/>
        <c:axId val="332096944"/>
      </c:lineChart>
      <c:dateAx>
        <c:axId val="33209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096944"/>
        <c:crosses val="autoZero"/>
        <c:auto val="1"/>
        <c:lblOffset val="100"/>
        <c:baseTimeUnit val="years"/>
      </c:dateAx>
      <c:valAx>
        <c:axId val="33209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096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25.4</c:v>
                </c:pt>
                <c:pt idx="2">
                  <c:v>24.4</c:v>
                </c:pt>
                <c:pt idx="3">
                  <c:v>23.7</c:v>
                </c:pt>
                <c:pt idx="4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B4-4ED8-B0BA-2FE27E982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7336"/>
        <c:axId val="332098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24.6</c:v>
                </c:pt>
                <c:pt idx="1">
                  <c:v>24.7</c:v>
                </c:pt>
                <c:pt idx="2">
                  <c:v>25.3</c:v>
                </c:pt>
                <c:pt idx="3">
                  <c:v>23.9</c:v>
                </c:pt>
                <c:pt idx="4">
                  <c:v>25.3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B4-4ED8-B0BA-2FE27E982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7336"/>
        <c:axId val="332098904"/>
      </c:lineChart>
      <c:dateAx>
        <c:axId val="332097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098904"/>
        <c:crosses val="autoZero"/>
        <c:auto val="1"/>
        <c:lblOffset val="100"/>
        <c:baseTimeUnit val="years"/>
      </c:dateAx>
      <c:valAx>
        <c:axId val="332098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097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177.2</c:v>
                </c:pt>
                <c:pt idx="1">
                  <c:v>152.69999999999999</c:v>
                </c:pt>
                <c:pt idx="2">
                  <c:v>131.5</c:v>
                </c:pt>
                <c:pt idx="3">
                  <c:v>105.4</c:v>
                </c:pt>
                <c:pt idx="4">
                  <c:v>76.900000000000006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6-4319-851F-789B225D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3024"/>
        <c:axId val="33303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64.400000000000006</c:v>
                </c:pt>
                <c:pt idx="1">
                  <c:v>56.2</c:v>
                </c:pt>
                <c:pt idx="2">
                  <c:v>51.4</c:v>
                </c:pt>
                <c:pt idx="3">
                  <c:v>58.6</c:v>
                </c:pt>
                <c:pt idx="4">
                  <c:v>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36-4319-851F-789B225D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93024"/>
        <c:axId val="333037264"/>
      </c:lineChart>
      <c:dateAx>
        <c:axId val="33209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037264"/>
        <c:crosses val="autoZero"/>
        <c:auto val="1"/>
        <c:lblOffset val="100"/>
        <c:baseTimeUnit val="years"/>
      </c:dateAx>
      <c:valAx>
        <c:axId val="33303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093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59-4BEF-82D1-A6C91E47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36088"/>
        <c:axId val="33303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86.5</c:v>
                </c:pt>
                <c:pt idx="1">
                  <c:v>92.1</c:v>
                </c:pt>
                <c:pt idx="2">
                  <c:v>92.6</c:v>
                </c:pt>
                <c:pt idx="3">
                  <c:v>96.9</c:v>
                </c:pt>
                <c:pt idx="4">
                  <c:v>92.5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59-4BEF-82D1-A6C91E47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36088"/>
        <c:axId val="333034912"/>
      </c:lineChart>
      <c:dateAx>
        <c:axId val="333036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034912"/>
        <c:crosses val="autoZero"/>
        <c:auto val="1"/>
        <c:lblOffset val="100"/>
        <c:baseTimeUnit val="years"/>
      </c:dateAx>
      <c:valAx>
        <c:axId val="33303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3036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45D4772B-EB92-4312-8C6F-04FF3971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58B8E03-E29F-42B1-96FF-76766C59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DC42DA40-281D-4A10-95A6-A5C751AF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F5D7E16-0655-47BA-AE46-18B2B01FB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245DB6BD-66D4-4C40-B7A1-E5968A74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AEB18FE6-2C6E-41E1-9F6A-DDF05C6A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61AC9488-3140-4AAA-ADC1-437F3BA44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362D6FAF-AD34-4530-8B9A-8AA9E013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10B10310-3159-4FCE-984B-4305BF2E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F808CA70-A389-4E80-BF70-921C2C16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22412</xdr:colOff>
      <xdr:row>16</xdr:row>
      <xdr:rowOff>0</xdr:rowOff>
    </xdr:from>
    <xdr:to>
      <xdr:col>365</xdr:col>
      <xdr:colOff>33298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82D93678-3D37-4FFD-9C0B-8376F2AD7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208861" y="18690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【24,185】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W88"/>
  <sheetViews>
    <sheetView showGridLines="0" tabSelected="1" zoomScale="90" zoomScaleNormal="90" zoomScaleSheetLayoutView="70" workbookViewId="0">
      <selection activeCell="V13" sqref="V13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  <c r="NS2" s="140"/>
      <c r="NT2" s="140"/>
      <c r="NU2" s="140"/>
      <c r="NV2" s="140"/>
      <c r="NW2" s="140"/>
    </row>
    <row r="3" spans="1:387" ht="9.75" customHeight="1">
      <c r="A3" s="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  <c r="NS3" s="140"/>
      <c r="NT3" s="140"/>
      <c r="NU3" s="140"/>
      <c r="NV3" s="140"/>
      <c r="NW3" s="140"/>
    </row>
    <row r="4" spans="1:387" ht="9.75" customHeight="1">
      <c r="A4" s="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  <c r="NS4" s="140"/>
      <c r="NT4" s="140"/>
      <c r="NU4" s="140"/>
      <c r="NV4" s="140"/>
      <c r="NW4" s="140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141" t="str">
        <f>データ!H6&amp;"　"&amp;データ!I6</f>
        <v>鳥取県湯梨浜町　国民宿舎　水明荘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3" t="s">
        <v>4</v>
      </c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33" t="s">
        <v>6</v>
      </c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 t="s">
        <v>7</v>
      </c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 t="s">
        <v>8</v>
      </c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134" t="str">
        <f>データ!J7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6"/>
      <c r="AQ8" s="134" t="str">
        <f>データ!K7</f>
        <v>観光施設事業</v>
      </c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6"/>
      <c r="CF8" s="134" t="str">
        <f>データ!L7</f>
        <v>休養宿泊施設</v>
      </c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6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7" t="s">
        <v>137</v>
      </c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23">
        <f>データ!S7</f>
        <v>11192</v>
      </c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  <c r="IW8" s="123"/>
      <c r="IX8" s="123"/>
      <c r="IY8" s="123"/>
      <c r="IZ8" s="123"/>
      <c r="JA8" s="123"/>
      <c r="JB8" s="123"/>
      <c r="JC8" s="123"/>
      <c r="JD8" s="123"/>
      <c r="JE8" s="123"/>
      <c r="JF8" s="123"/>
      <c r="JG8" s="123"/>
      <c r="JH8" s="123"/>
      <c r="JI8" s="123"/>
      <c r="JJ8" s="123"/>
      <c r="JK8" s="123"/>
      <c r="JL8" s="123"/>
      <c r="JM8" s="123"/>
      <c r="JN8" s="123"/>
      <c r="JO8" s="123"/>
      <c r="JP8" s="123"/>
      <c r="JQ8" s="123"/>
      <c r="JR8" s="123"/>
      <c r="JS8" s="123"/>
      <c r="JT8" s="123"/>
      <c r="JU8" s="123"/>
      <c r="JV8" s="124" t="str">
        <f>データ!T7</f>
        <v>導入なし</v>
      </c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4"/>
      <c r="LK8" s="124"/>
      <c r="LL8" s="124"/>
      <c r="LM8" s="124"/>
      <c r="LN8" s="124"/>
      <c r="LO8" s="125">
        <f>データ!U7</f>
        <v>22.2</v>
      </c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125"/>
      <c r="ND8" s="125"/>
      <c r="NE8" s="125"/>
      <c r="NF8" s="125"/>
      <c r="NG8" s="125"/>
      <c r="NH8" s="4"/>
      <c r="NI8" s="128" t="s">
        <v>10</v>
      </c>
      <c r="NJ8" s="129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33" t="s">
        <v>16</v>
      </c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 t="s">
        <v>17</v>
      </c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 t="s">
        <v>18</v>
      </c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4"/>
      <c r="NI9" s="138" t="s">
        <v>19</v>
      </c>
      <c r="NJ9" s="139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117">
        <f>データ!O7</f>
        <v>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17">
        <f>データ!P7</f>
        <v>55.9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>
        <f>データ!Q7</f>
        <v>1614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149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24" t="str">
        <f>データ!V7</f>
        <v>有</v>
      </c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  <c r="IW10" s="124"/>
      <c r="IX10" s="124"/>
      <c r="IY10" s="124"/>
      <c r="IZ10" s="124"/>
      <c r="JA10" s="124"/>
      <c r="JB10" s="124"/>
      <c r="JC10" s="124"/>
      <c r="JD10" s="124"/>
      <c r="JE10" s="124"/>
      <c r="JF10" s="124"/>
      <c r="JG10" s="124"/>
      <c r="JH10" s="124"/>
      <c r="JI10" s="124"/>
      <c r="JJ10" s="124"/>
      <c r="JK10" s="124"/>
      <c r="JL10" s="124"/>
      <c r="JM10" s="124"/>
      <c r="JN10" s="124"/>
      <c r="JO10" s="124"/>
      <c r="JP10" s="124"/>
      <c r="JQ10" s="124"/>
      <c r="JR10" s="124"/>
      <c r="JS10" s="124"/>
      <c r="JT10" s="124"/>
      <c r="JU10" s="124"/>
      <c r="JV10" s="125">
        <f>データ!W7</f>
        <v>10</v>
      </c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5"/>
      <c r="LK10" s="125"/>
      <c r="LL10" s="125"/>
      <c r="LM10" s="125"/>
      <c r="LN10" s="125"/>
      <c r="LO10" s="124" t="str">
        <f>データ!X7</f>
        <v>有</v>
      </c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124"/>
      <c r="ND10" s="124"/>
      <c r="NE10" s="124"/>
      <c r="NF10" s="124"/>
      <c r="NG10" s="124"/>
      <c r="NH10" s="2"/>
      <c r="NI10" s="110" t="s">
        <v>21</v>
      </c>
      <c r="NJ10" s="111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>
        <v>1</v>
      </c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>
        <v>1</v>
      </c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26" t="s">
        <v>23</v>
      </c>
      <c r="NJ11" s="126"/>
      <c r="NK11" s="126"/>
      <c r="NL11" s="126"/>
      <c r="NM11" s="126"/>
      <c r="NN11" s="126"/>
      <c r="NO11" s="126"/>
      <c r="NP11" s="126"/>
      <c r="NQ11" s="126"/>
      <c r="NR11" s="126"/>
      <c r="NS11" s="126"/>
      <c r="NT11" s="126"/>
      <c r="NU11" s="126"/>
      <c r="NV11" s="126"/>
      <c r="NW11" s="126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  <c r="NS12" s="126"/>
      <c r="NT12" s="126"/>
      <c r="NU12" s="126"/>
      <c r="NV12" s="126"/>
      <c r="NW12" s="126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  <c r="NS13" s="127"/>
      <c r="NT13" s="127"/>
      <c r="NU13" s="127"/>
      <c r="NV13" s="127"/>
      <c r="NW13" s="127"/>
    </row>
    <row r="14" spans="1:387" ht="13.5" customHeight="1">
      <c r="A14" s="19"/>
      <c r="B14" s="7"/>
      <c r="C14" s="8"/>
      <c r="D14" s="8"/>
      <c r="E14" s="8"/>
      <c r="F14" s="8"/>
      <c r="G14" s="8"/>
      <c r="H14" s="99" t="s">
        <v>24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8"/>
      <c r="JO14" s="8"/>
      <c r="JP14" s="8"/>
      <c r="JQ14" s="8"/>
      <c r="JR14" s="8"/>
      <c r="JS14" s="8"/>
      <c r="JT14" s="113" t="s">
        <v>25</v>
      </c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114"/>
      <c r="NH14" s="2"/>
      <c r="NI14" s="85" t="s">
        <v>26</v>
      </c>
      <c r="NJ14" s="86"/>
      <c r="NK14" s="86"/>
      <c r="NL14" s="86"/>
      <c r="NM14" s="86"/>
      <c r="NN14" s="86"/>
      <c r="NO14" s="86"/>
      <c r="NP14" s="86"/>
      <c r="NQ14" s="86"/>
      <c r="NR14" s="86"/>
      <c r="NS14" s="86"/>
      <c r="NT14" s="86"/>
      <c r="NU14" s="86"/>
      <c r="NV14" s="86"/>
      <c r="NW14" s="87"/>
    </row>
    <row r="15" spans="1:387" ht="13.5" customHeight="1">
      <c r="A15" s="20"/>
      <c r="B15" s="21"/>
      <c r="C15" s="22"/>
      <c r="D15" s="22"/>
      <c r="E15" s="22"/>
      <c r="F15" s="22"/>
      <c r="G15" s="22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22"/>
      <c r="JO15" s="22"/>
      <c r="JP15" s="22"/>
      <c r="JQ15" s="22"/>
      <c r="JR15" s="22"/>
      <c r="JS15" s="22"/>
      <c r="JT15" s="115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16"/>
      <c r="NH15" s="2"/>
      <c r="NI15" s="102" t="s">
        <v>140</v>
      </c>
      <c r="NJ15" s="103"/>
      <c r="NK15" s="103"/>
      <c r="NL15" s="103"/>
      <c r="NM15" s="103"/>
      <c r="NN15" s="103"/>
      <c r="NO15" s="103"/>
      <c r="NP15" s="103"/>
      <c r="NQ15" s="103"/>
      <c r="NR15" s="103"/>
      <c r="NS15" s="103"/>
      <c r="NT15" s="103"/>
      <c r="NU15" s="103"/>
      <c r="NV15" s="103"/>
      <c r="NW15" s="104"/>
    </row>
    <row r="16" spans="1:387" ht="13.5" customHeight="1">
      <c r="A16" s="20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3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0"/>
      <c r="NH16" s="2"/>
      <c r="NI16" s="102"/>
      <c r="NJ16" s="103"/>
      <c r="NK16" s="103"/>
      <c r="NL16" s="103"/>
      <c r="NM16" s="103"/>
      <c r="NN16" s="103"/>
      <c r="NO16" s="103"/>
      <c r="NP16" s="103"/>
      <c r="NQ16" s="103"/>
      <c r="NR16" s="103"/>
      <c r="NS16" s="103"/>
      <c r="NT16" s="103"/>
      <c r="NU16" s="103"/>
      <c r="NV16" s="103"/>
      <c r="NW16" s="104"/>
    </row>
    <row r="17" spans="1:387" ht="13.5" customHeight="1">
      <c r="A17" s="20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3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0"/>
      <c r="NH17" s="2"/>
      <c r="NI17" s="102"/>
      <c r="NJ17" s="103"/>
      <c r="NK17" s="103"/>
      <c r="NL17" s="103"/>
      <c r="NM17" s="103"/>
      <c r="NN17" s="103"/>
      <c r="NO17" s="103"/>
      <c r="NP17" s="103"/>
      <c r="NQ17" s="103"/>
      <c r="NR17" s="103"/>
      <c r="NS17" s="103"/>
      <c r="NT17" s="103"/>
      <c r="NU17" s="103"/>
      <c r="NV17" s="103"/>
      <c r="NW17" s="104"/>
    </row>
    <row r="18" spans="1:387" ht="13.5" customHeight="1">
      <c r="A18" s="20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3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0"/>
      <c r="NH18" s="2"/>
      <c r="NI18" s="102"/>
      <c r="NJ18" s="103"/>
      <c r="NK18" s="103"/>
      <c r="NL18" s="103"/>
      <c r="NM18" s="103"/>
      <c r="NN18" s="103"/>
      <c r="NO18" s="103"/>
      <c r="NP18" s="103"/>
      <c r="NQ18" s="103"/>
      <c r="NR18" s="103"/>
      <c r="NS18" s="103"/>
      <c r="NT18" s="103"/>
      <c r="NU18" s="103"/>
      <c r="NV18" s="103"/>
      <c r="NW18" s="104"/>
    </row>
    <row r="19" spans="1:387" ht="13.5" customHeight="1">
      <c r="A19" s="20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3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0"/>
      <c r="NH19" s="2"/>
      <c r="NI19" s="102"/>
      <c r="NJ19" s="103"/>
      <c r="NK19" s="103"/>
      <c r="NL19" s="103"/>
      <c r="NM19" s="103"/>
      <c r="NN19" s="103"/>
      <c r="NO19" s="103"/>
      <c r="NP19" s="103"/>
      <c r="NQ19" s="103"/>
      <c r="NR19" s="103"/>
      <c r="NS19" s="103"/>
      <c r="NT19" s="103"/>
      <c r="NU19" s="103"/>
      <c r="NV19" s="103"/>
      <c r="NW19" s="104"/>
    </row>
    <row r="20" spans="1:387" ht="13.5" customHeight="1">
      <c r="A20" s="20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3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0"/>
      <c r="NH20" s="2"/>
      <c r="NI20" s="102"/>
      <c r="NJ20" s="103"/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4"/>
    </row>
    <row r="21" spans="1:387" ht="13.5" customHeight="1">
      <c r="A21" s="20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3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0"/>
      <c r="NH21" s="2"/>
      <c r="NI21" s="102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4"/>
    </row>
    <row r="22" spans="1:387" ht="13.5" customHeight="1">
      <c r="A22" s="20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3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0"/>
      <c r="NH22" s="2"/>
      <c r="NI22" s="102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4"/>
    </row>
    <row r="23" spans="1:387" ht="13.5" customHeight="1">
      <c r="A23" s="20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3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0"/>
      <c r="NH23" s="2"/>
      <c r="NI23" s="102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4"/>
    </row>
    <row r="24" spans="1:387" ht="13.5" customHeight="1">
      <c r="A24" s="20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3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0"/>
      <c r="NH24" s="2"/>
      <c r="NI24" s="102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4"/>
    </row>
    <row r="25" spans="1:387" ht="13.5" customHeight="1">
      <c r="A25" s="20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3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0"/>
      <c r="NH25" s="2"/>
      <c r="NI25" s="102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4"/>
    </row>
    <row r="26" spans="1:387" ht="13.5" customHeight="1">
      <c r="A26" s="20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3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0"/>
      <c r="NH26" s="2"/>
      <c r="NI26" s="102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4"/>
    </row>
    <row r="27" spans="1:387" ht="13.5" customHeight="1">
      <c r="A27" s="20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3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0"/>
      <c r="NH27" s="2"/>
      <c r="NI27" s="102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4"/>
    </row>
    <row r="28" spans="1:387" ht="13.5" customHeight="1">
      <c r="A28" s="20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3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0"/>
      <c r="NH28" s="2"/>
      <c r="NI28" s="102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4"/>
    </row>
    <row r="29" spans="1:387" ht="13.5" customHeight="1">
      <c r="A29" s="20"/>
      <c r="B29" s="23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3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0"/>
      <c r="NH29" s="2"/>
      <c r="NI29" s="102"/>
      <c r="NJ29" s="103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4"/>
    </row>
    <row r="30" spans="1:387" ht="13.5" customHeight="1">
      <c r="A30" s="20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84">
        <f>データ!$B$11</f>
        <v>40909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>
        <f>データ!$C$11</f>
        <v>41275</v>
      </c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>
        <f>データ!$D$11</f>
        <v>41640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>
        <f>データ!$E$11</f>
        <v>42005</v>
      </c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>
        <f>データ!$F$11</f>
        <v>42370</v>
      </c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84">
        <f>データ!$B$11</f>
        <v>40909</v>
      </c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>
        <f>データ!$C$11</f>
        <v>41275</v>
      </c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>
        <f>データ!$D$11</f>
        <v>41640</v>
      </c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>
        <f>データ!$E$11</f>
        <v>42005</v>
      </c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>
        <f>データ!$F$11</f>
        <v>42370</v>
      </c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84">
        <f>データ!$B$11</f>
        <v>40909</v>
      </c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>
        <f>データ!$C$11</f>
        <v>41275</v>
      </c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>
        <f>データ!$D$11</f>
        <v>41640</v>
      </c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>
        <f>データ!$E$11</f>
        <v>42005</v>
      </c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>
        <f>データ!$F$11</f>
        <v>42370</v>
      </c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5"/>
      <c r="JM30" s="5"/>
      <c r="JN30" s="5"/>
      <c r="JO30" s="5"/>
      <c r="JP30" s="5"/>
      <c r="JQ30" s="5"/>
      <c r="JR30" s="5"/>
      <c r="JS30" s="5"/>
      <c r="JT30" s="23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0"/>
      <c r="NH30" s="2"/>
      <c r="NI30" s="105"/>
      <c r="NJ30" s="106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7"/>
    </row>
    <row r="31" spans="1:387" ht="13.5" customHeight="1">
      <c r="A31" s="20"/>
      <c r="B31" s="23"/>
      <c r="C31" s="5"/>
      <c r="D31" s="5"/>
      <c r="E31" s="5"/>
      <c r="F31" s="5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1">
        <f>データ!Y7</f>
        <v>99.8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>
        <f>データ!Z7</f>
        <v>102.1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>
        <f>データ!AA7</f>
        <v>100.5</v>
      </c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>
        <f>データ!AB7</f>
        <v>99.1</v>
      </c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>
        <f>データ!AC7</f>
        <v>108.4</v>
      </c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1">
        <f>データ!AJ7</f>
        <v>0.3</v>
      </c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>
        <f>データ!AK7</f>
        <v>0.2</v>
      </c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>
        <f>データ!AL7</f>
        <v>0.1</v>
      </c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>
        <f>データ!AM7</f>
        <v>0.1</v>
      </c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>
        <f>データ!AN7</f>
        <v>0.1</v>
      </c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101">
        <f>データ!AU7</f>
        <v>63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>
        <f>データ!AV7</f>
        <v>33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>
        <f>データ!AW7</f>
        <v>32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>
        <f>データ!AX7</f>
        <v>25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>
        <f>データ!AY7</f>
        <v>24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5"/>
      <c r="JM31" s="5"/>
      <c r="JN31" s="5"/>
      <c r="JO31" s="5"/>
      <c r="JP31" s="5"/>
      <c r="JQ31" s="5"/>
      <c r="JR31" s="5"/>
      <c r="JS31" s="5"/>
      <c r="JT31" s="23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0"/>
      <c r="NH31" s="2"/>
      <c r="NI31" s="85" t="s">
        <v>28</v>
      </c>
      <c r="NJ31" s="86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7"/>
    </row>
    <row r="32" spans="1:387" ht="13.5" customHeight="1">
      <c r="A32" s="20"/>
      <c r="B32" s="23"/>
      <c r="C32" s="5"/>
      <c r="D32" s="5"/>
      <c r="E32" s="5"/>
      <c r="F32" s="5"/>
      <c r="G32" s="5"/>
      <c r="H32" s="5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1">
        <f>データ!AD7</f>
        <v>97.3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>
        <f>データ!AE7</f>
        <v>104</v>
      </c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>
        <f>データ!AF7</f>
        <v>104.8</v>
      </c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>
        <f>データ!AG7</f>
        <v>90.5</v>
      </c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>
        <f>データ!AH7</f>
        <v>107.8</v>
      </c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1">
        <f>データ!AO7</f>
        <v>0.9</v>
      </c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>
        <f>データ!AP7</f>
        <v>3.7</v>
      </c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>
        <f>データ!AQ7</f>
        <v>4.7</v>
      </c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>
        <f>データ!AR7</f>
        <v>5</v>
      </c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>
        <f>データ!AS7</f>
        <v>5.6</v>
      </c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101">
        <f>データ!AZ7</f>
        <v>177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>
        <f>データ!BA7</f>
        <v>672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>
        <f>データ!BB7</f>
        <v>825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>
        <f>データ!BC7</f>
        <v>934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>
        <f>データ!BD7</f>
        <v>900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5"/>
      <c r="JM32" s="5"/>
      <c r="JN32" s="5"/>
      <c r="JO32" s="5"/>
      <c r="JP32" s="5"/>
      <c r="JQ32" s="5"/>
      <c r="JR32" s="5"/>
      <c r="JS32" s="5"/>
      <c r="JT32" s="23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0"/>
      <c r="NH32" s="2"/>
      <c r="NI32" s="102" t="s">
        <v>138</v>
      </c>
      <c r="NJ32" s="103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4"/>
    </row>
    <row r="33" spans="1:387" ht="13.5" customHeight="1">
      <c r="A33" s="20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3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0"/>
      <c r="NH33" s="2"/>
      <c r="NI33" s="102"/>
      <c r="NJ33" s="103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4"/>
    </row>
    <row r="34" spans="1:387" ht="13.5" customHeight="1">
      <c r="A34" s="20"/>
      <c r="B34" s="23"/>
      <c r="C34" s="24"/>
      <c r="D34" s="5"/>
      <c r="E34" s="5"/>
      <c r="F34" s="5"/>
      <c r="G34" s="5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5"/>
      <c r="CN34" s="5"/>
      <c r="CO34" s="5"/>
      <c r="CP34" s="5"/>
      <c r="CQ34" s="5"/>
      <c r="CR34" s="5"/>
      <c r="CS34" s="5"/>
      <c r="CT34" s="5"/>
      <c r="CU34" s="5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4"/>
      <c r="GB34" s="24"/>
      <c r="GC34" s="24"/>
      <c r="GD34" s="24"/>
      <c r="GE34" s="24"/>
      <c r="GF34" s="24"/>
      <c r="GG34" s="24"/>
      <c r="GH34" s="24"/>
      <c r="GI34" s="24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5"/>
      <c r="JP34" s="5"/>
      <c r="JQ34" s="5"/>
      <c r="JR34" s="5"/>
      <c r="JS34" s="5"/>
      <c r="JT34" s="108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109"/>
      <c r="NH34" s="2"/>
      <c r="NI34" s="102"/>
      <c r="NJ34" s="103"/>
      <c r="NK34" s="103"/>
      <c r="NL34" s="103"/>
      <c r="NM34" s="103"/>
      <c r="NN34" s="103"/>
      <c r="NO34" s="103"/>
      <c r="NP34" s="103"/>
      <c r="NQ34" s="103"/>
      <c r="NR34" s="103"/>
      <c r="NS34" s="103"/>
      <c r="NT34" s="103"/>
      <c r="NU34" s="103"/>
      <c r="NV34" s="103"/>
      <c r="NW34" s="104"/>
    </row>
    <row r="35" spans="1:387" ht="13.5" customHeight="1">
      <c r="A35" s="20"/>
      <c r="B35" s="23"/>
      <c r="C35" s="24"/>
      <c r="D35" s="5"/>
      <c r="E35" s="5"/>
      <c r="F35" s="5"/>
      <c r="G35" s="5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5"/>
      <c r="CN35" s="5"/>
      <c r="CO35" s="5"/>
      <c r="CP35" s="5"/>
      <c r="CQ35" s="5"/>
      <c r="CR35" s="5"/>
      <c r="CS35" s="5"/>
      <c r="CT35" s="5"/>
      <c r="CU35" s="5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4"/>
      <c r="GB35" s="24"/>
      <c r="GC35" s="24"/>
      <c r="GD35" s="24"/>
      <c r="GE35" s="24"/>
      <c r="GF35" s="24"/>
      <c r="GG35" s="24"/>
      <c r="GH35" s="24"/>
      <c r="GI35" s="24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5"/>
      <c r="JP35" s="5"/>
      <c r="JQ35" s="5"/>
      <c r="JR35" s="5"/>
      <c r="JS35" s="5"/>
      <c r="JT35" s="110"/>
      <c r="JU35" s="111"/>
      <c r="JV35" s="111"/>
      <c r="JW35" s="111"/>
      <c r="JX35" s="111"/>
      <c r="JY35" s="111"/>
      <c r="JZ35" s="111"/>
      <c r="KA35" s="111"/>
      <c r="KB35" s="111"/>
      <c r="KC35" s="111"/>
      <c r="KD35" s="111"/>
      <c r="KE35" s="111"/>
      <c r="KF35" s="111"/>
      <c r="KG35" s="111"/>
      <c r="KH35" s="111"/>
      <c r="KI35" s="111"/>
      <c r="KJ35" s="111"/>
      <c r="KK35" s="111"/>
      <c r="KL35" s="111"/>
      <c r="KM35" s="111"/>
      <c r="KN35" s="111"/>
      <c r="KO35" s="111"/>
      <c r="KP35" s="111"/>
      <c r="KQ35" s="111"/>
      <c r="KR35" s="111"/>
      <c r="KS35" s="111"/>
      <c r="KT35" s="111"/>
      <c r="KU35" s="111"/>
      <c r="KV35" s="111"/>
      <c r="KW35" s="111"/>
      <c r="KX35" s="111"/>
      <c r="KY35" s="111"/>
      <c r="KZ35" s="111"/>
      <c r="LA35" s="111"/>
      <c r="LB35" s="111"/>
      <c r="LC35" s="111"/>
      <c r="LD35" s="111"/>
      <c r="LE35" s="111"/>
      <c r="LF35" s="111"/>
      <c r="LG35" s="111"/>
      <c r="LH35" s="111"/>
      <c r="LI35" s="111"/>
      <c r="LJ35" s="111"/>
      <c r="LK35" s="111"/>
      <c r="LL35" s="111"/>
      <c r="LM35" s="111"/>
      <c r="LN35" s="111"/>
      <c r="LO35" s="111"/>
      <c r="LP35" s="111"/>
      <c r="LQ35" s="111"/>
      <c r="LR35" s="111"/>
      <c r="LS35" s="111"/>
      <c r="LT35" s="111"/>
      <c r="LU35" s="111"/>
      <c r="LV35" s="111"/>
      <c r="LW35" s="111"/>
      <c r="LX35" s="111"/>
      <c r="LY35" s="111"/>
      <c r="LZ35" s="111"/>
      <c r="MA35" s="111"/>
      <c r="MB35" s="111"/>
      <c r="MC35" s="111"/>
      <c r="MD35" s="111"/>
      <c r="ME35" s="111"/>
      <c r="MF35" s="111"/>
      <c r="MG35" s="111"/>
      <c r="MH35" s="111"/>
      <c r="MI35" s="111"/>
      <c r="MJ35" s="111"/>
      <c r="MK35" s="111"/>
      <c r="ML35" s="111"/>
      <c r="MM35" s="111"/>
      <c r="MN35" s="111"/>
      <c r="MO35" s="111"/>
      <c r="MP35" s="111"/>
      <c r="MQ35" s="111"/>
      <c r="MR35" s="111"/>
      <c r="MS35" s="111"/>
      <c r="MT35" s="111"/>
      <c r="MU35" s="111"/>
      <c r="MV35" s="111"/>
      <c r="MW35" s="111"/>
      <c r="MX35" s="111"/>
      <c r="MY35" s="111"/>
      <c r="MZ35" s="111"/>
      <c r="NA35" s="111"/>
      <c r="NB35" s="111"/>
      <c r="NC35" s="111"/>
      <c r="ND35" s="111"/>
      <c r="NE35" s="111"/>
      <c r="NF35" s="111"/>
      <c r="NG35" s="112"/>
      <c r="NH35" s="2"/>
      <c r="NI35" s="102"/>
      <c r="NJ35" s="103"/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4"/>
    </row>
    <row r="36" spans="1:387" ht="13.5" customHeight="1">
      <c r="A36" s="20"/>
      <c r="B36" s="23"/>
      <c r="C36" s="22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5"/>
      <c r="GQ36" s="5"/>
      <c r="GR36" s="22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5"/>
      <c r="MD36" s="5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0"/>
      <c r="NH36" s="2"/>
      <c r="NI36" s="102"/>
      <c r="NJ36" s="103"/>
      <c r="NK36" s="103"/>
      <c r="NL36" s="103"/>
      <c r="NM36" s="103"/>
      <c r="NN36" s="103"/>
      <c r="NO36" s="103"/>
      <c r="NP36" s="103"/>
      <c r="NQ36" s="103"/>
      <c r="NR36" s="103"/>
      <c r="NS36" s="103"/>
      <c r="NT36" s="103"/>
      <c r="NU36" s="103"/>
      <c r="NV36" s="103"/>
      <c r="NW36" s="104"/>
    </row>
    <row r="37" spans="1:387" ht="13.5" customHeight="1">
      <c r="A37" s="20"/>
      <c r="B37" s="23"/>
      <c r="C37" s="22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5"/>
      <c r="GQ37" s="5"/>
      <c r="GR37" s="22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5"/>
      <c r="MD37" s="5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0"/>
      <c r="NH37" s="2"/>
      <c r="NI37" s="102"/>
      <c r="NJ37" s="103"/>
      <c r="NK37" s="103"/>
      <c r="NL37" s="103"/>
      <c r="NM37" s="103"/>
      <c r="NN37" s="103"/>
      <c r="NO37" s="103"/>
      <c r="NP37" s="103"/>
      <c r="NQ37" s="103"/>
      <c r="NR37" s="103"/>
      <c r="NS37" s="103"/>
      <c r="NT37" s="103"/>
      <c r="NU37" s="103"/>
      <c r="NV37" s="103"/>
      <c r="NW37" s="104"/>
    </row>
    <row r="38" spans="1:387" ht="13.5" customHeight="1">
      <c r="A38" s="20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0"/>
      <c r="NH38" s="2"/>
      <c r="NI38" s="102"/>
      <c r="NJ38" s="103"/>
      <c r="NK38" s="103"/>
      <c r="NL38" s="103"/>
      <c r="NM38" s="103"/>
      <c r="NN38" s="103"/>
      <c r="NO38" s="103"/>
      <c r="NP38" s="103"/>
      <c r="NQ38" s="103"/>
      <c r="NR38" s="103"/>
      <c r="NS38" s="103"/>
      <c r="NT38" s="103"/>
      <c r="NU38" s="103"/>
      <c r="NV38" s="103"/>
      <c r="NW38" s="104"/>
    </row>
    <row r="39" spans="1:387" ht="13.5" customHeight="1">
      <c r="A39" s="20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0"/>
      <c r="NH39" s="2"/>
      <c r="NI39" s="102"/>
      <c r="NJ39" s="103"/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4"/>
    </row>
    <row r="40" spans="1:387" ht="13.5" customHeight="1">
      <c r="A40" s="20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0"/>
      <c r="NH40" s="2"/>
      <c r="NI40" s="102"/>
      <c r="NJ40" s="103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4"/>
    </row>
    <row r="41" spans="1:387" ht="13.5" customHeight="1">
      <c r="A41" s="20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0"/>
      <c r="NH41" s="2"/>
      <c r="NI41" s="102"/>
      <c r="NJ41" s="103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4"/>
    </row>
    <row r="42" spans="1:387" ht="13.5" customHeight="1">
      <c r="A42" s="20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0"/>
      <c r="NH42" s="2"/>
      <c r="NI42" s="102"/>
      <c r="NJ42" s="103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4"/>
    </row>
    <row r="43" spans="1:387" ht="13.5" customHeight="1">
      <c r="A43" s="20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0"/>
      <c r="NH43" s="2"/>
      <c r="NI43" s="102"/>
      <c r="NJ43" s="103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4"/>
    </row>
    <row r="44" spans="1:387" ht="13.5" customHeight="1">
      <c r="A44" s="20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0"/>
      <c r="NH44" s="2"/>
      <c r="NI44" s="102"/>
      <c r="NJ44" s="103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4"/>
    </row>
    <row r="45" spans="1:387" ht="13.5" customHeight="1">
      <c r="A45" s="20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0"/>
      <c r="NH45" s="2"/>
      <c r="NI45" s="102"/>
      <c r="NJ45" s="103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4"/>
    </row>
    <row r="46" spans="1:387" ht="13.5" customHeight="1">
      <c r="A46" s="20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0"/>
      <c r="NH46" s="2"/>
      <c r="NI46" s="102"/>
      <c r="NJ46" s="103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4"/>
    </row>
    <row r="47" spans="1:387" ht="13.5" customHeight="1">
      <c r="A47" s="20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0"/>
      <c r="NH47" s="2"/>
      <c r="NI47" s="105"/>
      <c r="NJ47" s="106"/>
      <c r="NK47" s="106"/>
      <c r="NL47" s="106"/>
      <c r="NM47" s="106"/>
      <c r="NN47" s="106"/>
      <c r="NO47" s="106"/>
      <c r="NP47" s="106"/>
      <c r="NQ47" s="106"/>
      <c r="NR47" s="106"/>
      <c r="NS47" s="106"/>
      <c r="NT47" s="106"/>
      <c r="NU47" s="106"/>
      <c r="NV47" s="106"/>
      <c r="NW47" s="107"/>
    </row>
    <row r="48" spans="1:387" ht="13.5" customHeight="1">
      <c r="A48" s="20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0"/>
      <c r="NH48" s="2"/>
      <c r="NI48" s="85" t="s">
        <v>34</v>
      </c>
      <c r="NJ48" s="86"/>
      <c r="NK48" s="86"/>
      <c r="NL48" s="86"/>
      <c r="NM48" s="86"/>
      <c r="NN48" s="86"/>
      <c r="NO48" s="86"/>
      <c r="NP48" s="86"/>
      <c r="NQ48" s="86"/>
      <c r="NR48" s="86"/>
      <c r="NS48" s="86"/>
      <c r="NT48" s="86"/>
      <c r="NU48" s="86"/>
      <c r="NV48" s="86"/>
      <c r="NW48" s="87"/>
    </row>
    <row r="49" spans="1:387" ht="13.5" customHeight="1">
      <c r="A49" s="20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0"/>
      <c r="NH49" s="2"/>
      <c r="NI49" s="88" t="s">
        <v>139</v>
      </c>
      <c r="NJ49" s="89"/>
      <c r="NK49" s="89"/>
      <c r="NL49" s="89"/>
      <c r="NM49" s="89"/>
      <c r="NN49" s="89"/>
      <c r="NO49" s="89"/>
      <c r="NP49" s="89"/>
      <c r="NQ49" s="89"/>
      <c r="NR49" s="89"/>
      <c r="NS49" s="89"/>
      <c r="NT49" s="89"/>
      <c r="NU49" s="89"/>
      <c r="NV49" s="89"/>
      <c r="NW49" s="90"/>
    </row>
    <row r="50" spans="1:387" ht="13.5" customHeight="1">
      <c r="A50" s="20"/>
      <c r="B50" s="2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0"/>
      <c r="NH50" s="2"/>
      <c r="NI50" s="88"/>
      <c r="NJ50" s="89"/>
      <c r="NK50" s="89"/>
      <c r="NL50" s="89"/>
      <c r="NM50" s="89"/>
      <c r="NN50" s="89"/>
      <c r="NO50" s="89"/>
      <c r="NP50" s="89"/>
      <c r="NQ50" s="89"/>
      <c r="NR50" s="89"/>
      <c r="NS50" s="89"/>
      <c r="NT50" s="89"/>
      <c r="NU50" s="89"/>
      <c r="NV50" s="89"/>
      <c r="NW50" s="90"/>
    </row>
    <row r="51" spans="1:387" ht="13.5" customHeight="1">
      <c r="A51" s="20"/>
      <c r="B51" s="23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0"/>
      <c r="NH51" s="2"/>
      <c r="NI51" s="88"/>
      <c r="NJ51" s="89"/>
      <c r="NK51" s="89"/>
      <c r="NL51" s="89"/>
      <c r="NM51" s="89"/>
      <c r="NN51" s="89"/>
      <c r="NO51" s="89"/>
      <c r="NP51" s="89"/>
      <c r="NQ51" s="89"/>
      <c r="NR51" s="89"/>
      <c r="NS51" s="89"/>
      <c r="NT51" s="89"/>
      <c r="NU51" s="89"/>
      <c r="NV51" s="89"/>
      <c r="NW51" s="90"/>
    </row>
    <row r="52" spans="1:387" ht="13.5" customHeight="1">
      <c r="A52" s="20"/>
      <c r="B52" s="23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84">
        <f>データ!$B$11</f>
        <v>40909</v>
      </c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>
        <f>データ!$C$11</f>
        <v>41275</v>
      </c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>
        <f>データ!$D$11</f>
        <v>41640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>
        <f>データ!$E$11</f>
        <v>42005</v>
      </c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>
        <f>データ!$F$11</f>
        <v>42370</v>
      </c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84">
        <f>データ!$B$11</f>
        <v>40909</v>
      </c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>
        <f>データ!$C$11</f>
        <v>41275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>
        <f>データ!$D$11</f>
        <v>41640</v>
      </c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>
        <f>データ!$E$11</f>
        <v>42005</v>
      </c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>
        <f>データ!$F$11</f>
        <v>42370</v>
      </c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84">
        <f>データ!$B$11</f>
        <v>40909</v>
      </c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>
        <f>データ!$C$11</f>
        <v>41275</v>
      </c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>
        <f>データ!$D$11</f>
        <v>41640</v>
      </c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>
        <f>データ!$E$11</f>
        <v>42005</v>
      </c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>
        <f>データ!$F$11</f>
        <v>42370</v>
      </c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84">
        <f>データ!$B$11</f>
        <v>40909</v>
      </c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>
        <f>データ!$C$11</f>
        <v>41275</v>
      </c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>
        <f>データ!$D$11</f>
        <v>41640</v>
      </c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>
        <f>データ!$E$11</f>
        <v>42005</v>
      </c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>
        <f>データ!$F$11</f>
        <v>42370</v>
      </c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5"/>
      <c r="NA52" s="5"/>
      <c r="NB52" s="5"/>
      <c r="NC52" s="5"/>
      <c r="ND52" s="5"/>
      <c r="NE52" s="5"/>
      <c r="NF52" s="5"/>
      <c r="NG52" s="20"/>
      <c r="NH52" s="2"/>
      <c r="NI52" s="88"/>
      <c r="NJ52" s="89"/>
      <c r="NK52" s="89"/>
      <c r="NL52" s="89"/>
      <c r="NM52" s="89"/>
      <c r="NN52" s="89"/>
      <c r="NO52" s="89"/>
      <c r="NP52" s="89"/>
      <c r="NQ52" s="89"/>
      <c r="NR52" s="89"/>
      <c r="NS52" s="89"/>
      <c r="NT52" s="89"/>
      <c r="NU52" s="89"/>
      <c r="NV52" s="89"/>
      <c r="NW52" s="90"/>
    </row>
    <row r="53" spans="1:387" ht="13.5" customHeight="1">
      <c r="A53" s="20"/>
      <c r="B53" s="23"/>
      <c r="C53" s="5"/>
      <c r="D53" s="5"/>
      <c r="E53" s="5"/>
      <c r="F53" s="5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1">
        <f>データ!BF7</f>
        <v>25.6</v>
      </c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>
        <f>データ!BG7</f>
        <v>25.4</v>
      </c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>
        <f>データ!BH7</f>
        <v>24.4</v>
      </c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>
        <f>データ!BI7</f>
        <v>23.7</v>
      </c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>
        <f>データ!BJ7</f>
        <v>23.2</v>
      </c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1">
        <f>データ!BQ7</f>
        <v>33.799999999999997</v>
      </c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>
        <f>データ!BR7</f>
        <v>31.8</v>
      </c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>
        <f>データ!BS7</f>
        <v>33.9</v>
      </c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>
        <f>データ!BT7</f>
        <v>35.1</v>
      </c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>
        <f>データ!BU7</f>
        <v>36.200000000000003</v>
      </c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1">
        <f>データ!CB7</f>
        <v>19.8</v>
      </c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>
        <f>データ!CC7</f>
        <v>22.3</v>
      </c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>
        <f>データ!CD7</f>
        <v>19.399999999999999</v>
      </c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>
        <f>データ!CE7</f>
        <v>17.8</v>
      </c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  <c r="IW53" s="81"/>
      <c r="IX53" s="81">
        <f>データ!CF7</f>
        <v>18.5</v>
      </c>
      <c r="IY53" s="81"/>
      <c r="IZ53" s="81"/>
      <c r="JA53" s="81"/>
      <c r="JB53" s="81"/>
      <c r="JC53" s="81"/>
      <c r="JD53" s="81"/>
      <c r="JE53" s="81"/>
      <c r="JF53" s="81"/>
      <c r="JG53" s="81"/>
      <c r="JH53" s="81"/>
      <c r="JI53" s="81"/>
      <c r="JJ53" s="81"/>
      <c r="JK53" s="81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101">
        <f>データ!CM7</f>
        <v>64298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69935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58356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51723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52760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5"/>
      <c r="NA53" s="5"/>
      <c r="NB53" s="5"/>
      <c r="NC53" s="5"/>
      <c r="ND53" s="5"/>
      <c r="NE53" s="5"/>
      <c r="NF53" s="5"/>
      <c r="NG53" s="20"/>
      <c r="NH53" s="2"/>
      <c r="NI53" s="88"/>
      <c r="NJ53" s="89"/>
      <c r="NK53" s="89"/>
      <c r="NL53" s="89"/>
      <c r="NM53" s="89"/>
      <c r="NN53" s="89"/>
      <c r="NO53" s="89"/>
      <c r="NP53" s="89"/>
      <c r="NQ53" s="89"/>
      <c r="NR53" s="89"/>
      <c r="NS53" s="89"/>
      <c r="NT53" s="89"/>
      <c r="NU53" s="89"/>
      <c r="NV53" s="89"/>
      <c r="NW53" s="90"/>
    </row>
    <row r="54" spans="1:387" ht="13.5" customHeight="1">
      <c r="A54" s="20"/>
      <c r="B54" s="23"/>
      <c r="C54" s="5"/>
      <c r="D54" s="5"/>
      <c r="E54" s="5"/>
      <c r="F54" s="5"/>
      <c r="G54" s="5"/>
      <c r="H54" s="5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1">
        <f>データ!BK7</f>
        <v>24.6</v>
      </c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>
        <f>データ!BL7</f>
        <v>24.7</v>
      </c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>
        <f>データ!BM7</f>
        <v>25.3</v>
      </c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>
        <f>データ!BN7</f>
        <v>23.9</v>
      </c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>
        <f>データ!BO7</f>
        <v>25.3</v>
      </c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1">
        <f>データ!BV7</f>
        <v>28.4</v>
      </c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>
        <f>データ!BW7</f>
        <v>29.5</v>
      </c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>
        <f>データ!BX7</f>
        <v>28.6</v>
      </c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>
        <f>データ!BY7</f>
        <v>29.2</v>
      </c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>
        <f>データ!BZ7</f>
        <v>28.9</v>
      </c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1">
        <f>データ!CG7</f>
        <v>4.3</v>
      </c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>
        <f>データ!CH7</f>
        <v>6.4</v>
      </c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>
        <f>データ!CI7</f>
        <v>7.7</v>
      </c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>
        <f>データ!CJ7</f>
        <v>-253.7</v>
      </c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  <c r="IW54" s="81"/>
      <c r="IX54" s="81">
        <f>データ!CK7</f>
        <v>11.5</v>
      </c>
      <c r="IY54" s="81"/>
      <c r="IZ54" s="81"/>
      <c r="JA54" s="81"/>
      <c r="JB54" s="81"/>
      <c r="JC54" s="81"/>
      <c r="JD54" s="81"/>
      <c r="JE54" s="81"/>
      <c r="JF54" s="81"/>
      <c r="JG54" s="81"/>
      <c r="JH54" s="81"/>
      <c r="JI54" s="81"/>
      <c r="JJ54" s="81"/>
      <c r="JK54" s="81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6">
        <f>データ!CR7</f>
        <v>21153</v>
      </c>
      <c r="KI54" s="97"/>
      <c r="KJ54" s="97"/>
      <c r="KK54" s="97"/>
      <c r="KL54" s="97"/>
      <c r="KM54" s="97"/>
      <c r="KN54" s="97"/>
      <c r="KO54" s="97"/>
      <c r="KP54" s="97"/>
      <c r="KQ54" s="97"/>
      <c r="KR54" s="97"/>
      <c r="KS54" s="97"/>
      <c r="KT54" s="97"/>
      <c r="KU54" s="98"/>
      <c r="KV54" s="96">
        <f>データ!CS7</f>
        <v>26722</v>
      </c>
      <c r="KW54" s="97"/>
      <c r="KX54" s="97"/>
      <c r="KY54" s="97"/>
      <c r="KZ54" s="97"/>
      <c r="LA54" s="97"/>
      <c r="LB54" s="97"/>
      <c r="LC54" s="97"/>
      <c r="LD54" s="97"/>
      <c r="LE54" s="97"/>
      <c r="LF54" s="97"/>
      <c r="LG54" s="97"/>
      <c r="LH54" s="97"/>
      <c r="LI54" s="98"/>
      <c r="LJ54" s="96">
        <f>データ!CT7</f>
        <v>20854</v>
      </c>
      <c r="LK54" s="97"/>
      <c r="LL54" s="97"/>
      <c r="LM54" s="97"/>
      <c r="LN54" s="97"/>
      <c r="LO54" s="97"/>
      <c r="LP54" s="97"/>
      <c r="LQ54" s="97"/>
      <c r="LR54" s="97"/>
      <c r="LS54" s="97"/>
      <c r="LT54" s="97"/>
      <c r="LU54" s="97"/>
      <c r="LV54" s="97"/>
      <c r="LW54" s="98"/>
      <c r="LX54" s="96">
        <f>データ!CU7</f>
        <v>26933</v>
      </c>
      <c r="LY54" s="97"/>
      <c r="LZ54" s="97"/>
      <c r="MA54" s="97"/>
      <c r="MB54" s="97"/>
      <c r="MC54" s="97"/>
      <c r="MD54" s="97"/>
      <c r="ME54" s="97"/>
      <c r="MF54" s="97"/>
      <c r="MG54" s="97"/>
      <c r="MH54" s="97"/>
      <c r="MI54" s="97"/>
      <c r="MJ54" s="97"/>
      <c r="MK54" s="98"/>
      <c r="ML54" s="96">
        <f>データ!CV7</f>
        <v>38041</v>
      </c>
      <c r="MM54" s="97"/>
      <c r="MN54" s="97"/>
      <c r="MO54" s="97"/>
      <c r="MP54" s="97"/>
      <c r="MQ54" s="97"/>
      <c r="MR54" s="97"/>
      <c r="MS54" s="97"/>
      <c r="MT54" s="97"/>
      <c r="MU54" s="97"/>
      <c r="MV54" s="97"/>
      <c r="MW54" s="97"/>
      <c r="MX54" s="97"/>
      <c r="MY54" s="98"/>
      <c r="MZ54" s="5"/>
      <c r="NA54" s="5"/>
      <c r="NB54" s="5"/>
      <c r="NC54" s="5"/>
      <c r="ND54" s="5"/>
      <c r="NE54" s="5"/>
      <c r="NF54" s="5"/>
      <c r="NG54" s="20"/>
      <c r="NH54" s="2"/>
      <c r="NI54" s="88"/>
      <c r="NJ54" s="89"/>
      <c r="NK54" s="89"/>
      <c r="NL54" s="89"/>
      <c r="NM54" s="89"/>
      <c r="NN54" s="89"/>
      <c r="NO54" s="89"/>
      <c r="NP54" s="89"/>
      <c r="NQ54" s="89"/>
      <c r="NR54" s="89"/>
      <c r="NS54" s="89"/>
      <c r="NT54" s="89"/>
      <c r="NU54" s="89"/>
      <c r="NV54" s="89"/>
      <c r="NW54" s="90"/>
    </row>
    <row r="55" spans="1:387" ht="13.5" customHeight="1">
      <c r="A55" s="20"/>
      <c r="B55" s="2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0"/>
      <c r="NH55" s="2"/>
      <c r="NI55" s="88"/>
      <c r="NJ55" s="89"/>
      <c r="NK55" s="89"/>
      <c r="NL55" s="89"/>
      <c r="NM55" s="89"/>
      <c r="NN55" s="89"/>
      <c r="NO55" s="89"/>
      <c r="NP55" s="89"/>
      <c r="NQ55" s="89"/>
      <c r="NR55" s="89"/>
      <c r="NS55" s="89"/>
      <c r="NT55" s="89"/>
      <c r="NU55" s="89"/>
      <c r="NV55" s="89"/>
      <c r="NW55" s="90"/>
    </row>
    <row r="56" spans="1:387" ht="13.5" customHeight="1">
      <c r="A56" s="20"/>
      <c r="B56" s="23"/>
      <c r="C56" s="24"/>
      <c r="D56" s="5"/>
      <c r="E56" s="5"/>
      <c r="F56" s="5"/>
      <c r="G56" s="5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5"/>
      <c r="CN56" s="5"/>
      <c r="CO56" s="5"/>
      <c r="CP56" s="5"/>
      <c r="CQ56" s="5"/>
      <c r="CR56" s="5"/>
      <c r="CS56" s="5"/>
      <c r="CT56" s="5"/>
      <c r="CU56" s="5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4"/>
      <c r="GB56" s="24"/>
      <c r="GC56" s="24"/>
      <c r="GD56" s="24"/>
      <c r="GE56" s="24"/>
      <c r="GF56" s="24"/>
      <c r="GG56" s="24"/>
      <c r="GH56" s="24"/>
      <c r="GI56" s="24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5"/>
      <c r="JP56" s="5"/>
      <c r="JQ56" s="5"/>
      <c r="JR56" s="5"/>
      <c r="JS56" s="5"/>
      <c r="JT56" s="5"/>
      <c r="JU56" s="5"/>
      <c r="JV56" s="5"/>
      <c r="JW56" s="5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4"/>
      <c r="ND56" s="24"/>
      <c r="NE56" s="24"/>
      <c r="NF56" s="24"/>
      <c r="NG56" s="20"/>
      <c r="NH56" s="2"/>
      <c r="NI56" s="88"/>
      <c r="NJ56" s="89"/>
      <c r="NK56" s="89"/>
      <c r="NL56" s="89"/>
      <c r="NM56" s="89"/>
      <c r="NN56" s="89"/>
      <c r="NO56" s="89"/>
      <c r="NP56" s="89"/>
      <c r="NQ56" s="89"/>
      <c r="NR56" s="89"/>
      <c r="NS56" s="89"/>
      <c r="NT56" s="89"/>
      <c r="NU56" s="89"/>
      <c r="NV56" s="89"/>
      <c r="NW56" s="90"/>
    </row>
    <row r="57" spans="1:387" ht="13.5" customHeight="1">
      <c r="A57" s="20"/>
      <c r="B57" s="23"/>
      <c r="C57" s="24"/>
      <c r="D57" s="5"/>
      <c r="E57" s="5"/>
      <c r="F57" s="5"/>
      <c r="G57" s="5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5"/>
      <c r="CN57" s="5"/>
      <c r="CO57" s="5"/>
      <c r="CP57" s="5"/>
      <c r="CQ57" s="5"/>
      <c r="CR57" s="5"/>
      <c r="CS57" s="5"/>
      <c r="CT57" s="5"/>
      <c r="CU57" s="5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4"/>
      <c r="GB57" s="24"/>
      <c r="GC57" s="24"/>
      <c r="GD57" s="24"/>
      <c r="GE57" s="24"/>
      <c r="GF57" s="24"/>
      <c r="GG57" s="24"/>
      <c r="GH57" s="24"/>
      <c r="GI57" s="24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5"/>
      <c r="JP57" s="5"/>
      <c r="JQ57" s="5"/>
      <c r="JR57" s="5"/>
      <c r="JS57" s="5"/>
      <c r="JT57" s="5"/>
      <c r="JU57" s="5"/>
      <c r="JV57" s="5"/>
      <c r="JW57" s="5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4"/>
      <c r="ND57" s="24"/>
      <c r="NE57" s="24"/>
      <c r="NF57" s="24"/>
      <c r="NG57" s="20"/>
      <c r="NH57" s="2"/>
      <c r="NI57" s="88"/>
      <c r="NJ57" s="89"/>
      <c r="NK57" s="89"/>
      <c r="NL57" s="89"/>
      <c r="NM57" s="89"/>
      <c r="NN57" s="89"/>
      <c r="NO57" s="89"/>
      <c r="NP57" s="89"/>
      <c r="NQ57" s="89"/>
      <c r="NR57" s="89"/>
      <c r="NS57" s="89"/>
      <c r="NT57" s="89"/>
      <c r="NU57" s="89"/>
      <c r="NV57" s="89"/>
      <c r="NW57" s="90"/>
    </row>
    <row r="58" spans="1:387" ht="13.5" customHeight="1">
      <c r="A58" s="20"/>
      <c r="B58" s="2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7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7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5"/>
      <c r="BG58" s="5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7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7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7"/>
      <c r="DB58" s="26"/>
      <c r="DC58" s="26"/>
      <c r="DD58" s="26"/>
      <c r="DE58" s="26"/>
      <c r="DF58" s="26"/>
      <c r="DG58" s="26"/>
      <c r="DH58" s="26"/>
      <c r="DI58" s="26"/>
      <c r="DJ58" s="27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5"/>
      <c r="GQ58" s="5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7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7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7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5"/>
      <c r="IU58" s="5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7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7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7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5"/>
      <c r="LC58" s="5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7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0"/>
      <c r="NH58" s="2"/>
      <c r="NI58" s="88"/>
      <c r="NJ58" s="89"/>
      <c r="NK58" s="89"/>
      <c r="NL58" s="89"/>
      <c r="NM58" s="89"/>
      <c r="NN58" s="89"/>
      <c r="NO58" s="89"/>
      <c r="NP58" s="89"/>
      <c r="NQ58" s="89"/>
      <c r="NR58" s="89"/>
      <c r="NS58" s="89"/>
      <c r="NT58" s="89"/>
      <c r="NU58" s="89"/>
      <c r="NV58" s="89"/>
      <c r="NW58" s="90"/>
    </row>
    <row r="59" spans="1:387" ht="13.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29"/>
      <c r="NC59" s="29"/>
      <c r="ND59" s="29"/>
      <c r="NE59" s="29"/>
      <c r="NF59" s="29"/>
      <c r="NG59" s="30"/>
      <c r="NH59" s="2"/>
      <c r="NI59" s="88"/>
      <c r="NJ59" s="89"/>
      <c r="NK59" s="89"/>
      <c r="NL59" s="89"/>
      <c r="NM59" s="89"/>
      <c r="NN59" s="89"/>
      <c r="NO59" s="89"/>
      <c r="NP59" s="89"/>
      <c r="NQ59" s="89"/>
      <c r="NR59" s="89"/>
      <c r="NS59" s="89"/>
      <c r="NT59" s="89"/>
      <c r="NU59" s="89"/>
      <c r="NV59" s="89"/>
      <c r="NW59" s="90"/>
    </row>
    <row r="60" spans="1:387" ht="13.5" customHeight="1">
      <c r="A60" s="20"/>
      <c r="B60" s="21"/>
      <c r="C60" s="22"/>
      <c r="D60" s="22"/>
      <c r="E60" s="22"/>
      <c r="F60" s="22"/>
      <c r="G60" s="22"/>
      <c r="H60" s="99" t="s">
        <v>39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  <c r="IX60" s="99"/>
      <c r="IY60" s="99"/>
      <c r="IZ60" s="99"/>
      <c r="JA60" s="99"/>
      <c r="JB60" s="99"/>
      <c r="JC60" s="99"/>
      <c r="JD60" s="99"/>
      <c r="JE60" s="99"/>
      <c r="JF60" s="99"/>
      <c r="JG60" s="99"/>
      <c r="JH60" s="99"/>
      <c r="JI60" s="99"/>
      <c r="JJ60" s="99"/>
      <c r="JK60" s="99"/>
      <c r="JL60" s="99"/>
      <c r="JM60" s="99"/>
      <c r="JN60" s="99"/>
      <c r="JO60" s="99"/>
      <c r="JP60" s="99"/>
      <c r="JQ60" s="99"/>
      <c r="JR60" s="99"/>
      <c r="JS60" s="99"/>
      <c r="JT60" s="99"/>
      <c r="JU60" s="99"/>
      <c r="JV60" s="99"/>
      <c r="JW60" s="99"/>
      <c r="JX60" s="99"/>
      <c r="JY60" s="99"/>
      <c r="JZ60" s="99"/>
      <c r="KA60" s="99"/>
      <c r="KB60" s="99"/>
      <c r="KC60" s="99"/>
      <c r="KD60" s="99"/>
      <c r="KE60" s="99"/>
      <c r="KF60" s="99"/>
      <c r="KG60" s="99"/>
      <c r="KH60" s="99"/>
      <c r="KI60" s="99"/>
      <c r="KJ60" s="99"/>
      <c r="KK60" s="99"/>
      <c r="KL60" s="99"/>
      <c r="KM60" s="99"/>
      <c r="KN60" s="99"/>
      <c r="KO60" s="99"/>
      <c r="KP60" s="99"/>
      <c r="KQ60" s="99"/>
      <c r="KR60" s="99"/>
      <c r="KS60" s="99"/>
      <c r="KT60" s="99"/>
      <c r="KU60" s="99"/>
      <c r="KV60" s="99"/>
      <c r="KW60" s="99"/>
      <c r="KX60" s="99"/>
      <c r="KY60" s="99"/>
      <c r="KZ60" s="99"/>
      <c r="LA60" s="99"/>
      <c r="LB60" s="99"/>
      <c r="LC60" s="99"/>
      <c r="LD60" s="99"/>
      <c r="LE60" s="99"/>
      <c r="LF60" s="99"/>
      <c r="LG60" s="99"/>
      <c r="LH60" s="99"/>
      <c r="LI60" s="99"/>
      <c r="LJ60" s="99"/>
      <c r="LK60" s="99"/>
      <c r="LL60" s="99"/>
      <c r="LM60" s="99"/>
      <c r="LN60" s="99"/>
      <c r="LO60" s="99"/>
      <c r="LP60" s="99"/>
      <c r="LQ60" s="99"/>
      <c r="LR60" s="99"/>
      <c r="LS60" s="99"/>
      <c r="LT60" s="99"/>
      <c r="LU60" s="99"/>
      <c r="LV60" s="99"/>
      <c r="LW60" s="99"/>
      <c r="LX60" s="99"/>
      <c r="LY60" s="99"/>
      <c r="LZ60" s="99"/>
      <c r="MA60" s="99"/>
      <c r="MB60" s="99"/>
      <c r="MC60" s="99"/>
      <c r="MD60" s="99"/>
      <c r="ME60" s="99"/>
      <c r="MF60" s="99"/>
      <c r="MG60" s="99"/>
      <c r="MH60" s="99"/>
      <c r="MI60" s="99"/>
      <c r="MJ60" s="99"/>
      <c r="MK60" s="99"/>
      <c r="ML60" s="99"/>
      <c r="MM60" s="99"/>
      <c r="MN60" s="99"/>
      <c r="MO60" s="99"/>
      <c r="MP60" s="99"/>
      <c r="MQ60" s="99"/>
      <c r="MR60" s="99"/>
      <c r="MS60" s="99"/>
      <c r="MT60" s="99"/>
      <c r="MU60" s="99"/>
      <c r="MV60" s="99"/>
      <c r="MW60" s="99"/>
      <c r="MX60" s="99"/>
      <c r="MY60" s="99"/>
      <c r="MZ60" s="99"/>
      <c r="NA60" s="99"/>
      <c r="NB60" s="22"/>
      <c r="NC60" s="22"/>
      <c r="ND60" s="22"/>
      <c r="NE60" s="22"/>
      <c r="NF60" s="22"/>
      <c r="NG60" s="31"/>
      <c r="NH60" s="2"/>
      <c r="NI60" s="88"/>
      <c r="NJ60" s="89"/>
      <c r="NK60" s="89"/>
      <c r="NL60" s="89"/>
      <c r="NM60" s="89"/>
      <c r="NN60" s="89"/>
      <c r="NO60" s="89"/>
      <c r="NP60" s="89"/>
      <c r="NQ60" s="89"/>
      <c r="NR60" s="89"/>
      <c r="NS60" s="89"/>
      <c r="NT60" s="89"/>
      <c r="NU60" s="89"/>
      <c r="NV60" s="89"/>
      <c r="NW60" s="90"/>
    </row>
    <row r="61" spans="1:387" ht="13.5" customHeight="1">
      <c r="A61" s="20"/>
      <c r="B61" s="21"/>
      <c r="C61" s="22"/>
      <c r="D61" s="22"/>
      <c r="E61" s="22"/>
      <c r="F61" s="22"/>
      <c r="G61" s="22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  <c r="IW61" s="100"/>
      <c r="IX61" s="100"/>
      <c r="IY61" s="100"/>
      <c r="IZ61" s="100"/>
      <c r="JA61" s="100"/>
      <c r="JB61" s="100"/>
      <c r="JC61" s="100"/>
      <c r="JD61" s="100"/>
      <c r="JE61" s="100"/>
      <c r="JF61" s="100"/>
      <c r="JG61" s="100"/>
      <c r="JH61" s="100"/>
      <c r="JI61" s="100"/>
      <c r="JJ61" s="100"/>
      <c r="JK61" s="100"/>
      <c r="JL61" s="100"/>
      <c r="JM61" s="100"/>
      <c r="JN61" s="100"/>
      <c r="JO61" s="100"/>
      <c r="JP61" s="100"/>
      <c r="JQ61" s="100"/>
      <c r="JR61" s="100"/>
      <c r="JS61" s="100"/>
      <c r="JT61" s="100"/>
      <c r="JU61" s="100"/>
      <c r="JV61" s="100"/>
      <c r="JW61" s="100"/>
      <c r="JX61" s="100"/>
      <c r="JY61" s="100"/>
      <c r="JZ61" s="100"/>
      <c r="KA61" s="100"/>
      <c r="KB61" s="100"/>
      <c r="KC61" s="100"/>
      <c r="KD61" s="100"/>
      <c r="KE61" s="100"/>
      <c r="KF61" s="100"/>
      <c r="KG61" s="100"/>
      <c r="KH61" s="100"/>
      <c r="KI61" s="100"/>
      <c r="KJ61" s="100"/>
      <c r="KK61" s="100"/>
      <c r="KL61" s="100"/>
      <c r="KM61" s="100"/>
      <c r="KN61" s="100"/>
      <c r="KO61" s="100"/>
      <c r="KP61" s="100"/>
      <c r="KQ61" s="100"/>
      <c r="KR61" s="100"/>
      <c r="KS61" s="100"/>
      <c r="KT61" s="100"/>
      <c r="KU61" s="100"/>
      <c r="KV61" s="100"/>
      <c r="KW61" s="100"/>
      <c r="KX61" s="100"/>
      <c r="KY61" s="100"/>
      <c r="KZ61" s="100"/>
      <c r="LA61" s="100"/>
      <c r="LB61" s="100"/>
      <c r="LC61" s="100"/>
      <c r="LD61" s="100"/>
      <c r="LE61" s="100"/>
      <c r="LF61" s="100"/>
      <c r="LG61" s="100"/>
      <c r="LH61" s="100"/>
      <c r="LI61" s="100"/>
      <c r="LJ61" s="100"/>
      <c r="LK61" s="100"/>
      <c r="LL61" s="100"/>
      <c r="LM61" s="100"/>
      <c r="LN61" s="100"/>
      <c r="LO61" s="100"/>
      <c r="LP61" s="100"/>
      <c r="LQ61" s="100"/>
      <c r="LR61" s="100"/>
      <c r="LS61" s="100"/>
      <c r="LT61" s="100"/>
      <c r="LU61" s="100"/>
      <c r="LV61" s="100"/>
      <c r="LW61" s="100"/>
      <c r="LX61" s="100"/>
      <c r="LY61" s="100"/>
      <c r="LZ61" s="100"/>
      <c r="MA61" s="100"/>
      <c r="MB61" s="100"/>
      <c r="MC61" s="100"/>
      <c r="MD61" s="100"/>
      <c r="ME61" s="100"/>
      <c r="MF61" s="100"/>
      <c r="MG61" s="100"/>
      <c r="MH61" s="100"/>
      <c r="MI61" s="100"/>
      <c r="MJ61" s="100"/>
      <c r="MK61" s="100"/>
      <c r="ML61" s="100"/>
      <c r="MM61" s="100"/>
      <c r="MN61" s="100"/>
      <c r="MO61" s="100"/>
      <c r="MP61" s="100"/>
      <c r="MQ61" s="100"/>
      <c r="MR61" s="100"/>
      <c r="MS61" s="100"/>
      <c r="MT61" s="100"/>
      <c r="MU61" s="100"/>
      <c r="MV61" s="100"/>
      <c r="MW61" s="100"/>
      <c r="MX61" s="100"/>
      <c r="MY61" s="100"/>
      <c r="MZ61" s="100"/>
      <c r="NA61" s="100"/>
      <c r="NB61" s="22"/>
      <c r="NC61" s="22"/>
      <c r="ND61" s="22"/>
      <c r="NE61" s="22"/>
      <c r="NF61" s="22"/>
      <c r="NG61" s="31"/>
      <c r="NH61" s="2"/>
      <c r="NI61" s="88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90"/>
    </row>
    <row r="62" spans="1:387" ht="13.5" customHeight="1">
      <c r="A62" s="20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0"/>
      <c r="NH62" s="2"/>
      <c r="NI62" s="88"/>
      <c r="NJ62" s="89"/>
      <c r="NK62" s="89"/>
      <c r="NL62" s="89"/>
      <c r="NM62" s="89"/>
      <c r="NN62" s="89"/>
      <c r="NO62" s="89"/>
      <c r="NP62" s="89"/>
      <c r="NQ62" s="89"/>
      <c r="NR62" s="89"/>
      <c r="NS62" s="89"/>
      <c r="NT62" s="89"/>
      <c r="NU62" s="89"/>
      <c r="NV62" s="89"/>
      <c r="NW62" s="90"/>
    </row>
    <row r="63" spans="1:387" ht="13.5" customHeight="1">
      <c r="A63" s="20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95" t="s">
        <v>40</v>
      </c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0"/>
      <c r="NH63" s="2"/>
      <c r="NI63" s="88"/>
      <c r="NJ63" s="89"/>
      <c r="NK63" s="89"/>
      <c r="NL63" s="89"/>
      <c r="NM63" s="89"/>
      <c r="NN63" s="89"/>
      <c r="NO63" s="89"/>
      <c r="NP63" s="89"/>
      <c r="NQ63" s="89"/>
      <c r="NR63" s="89"/>
      <c r="NS63" s="89"/>
      <c r="NT63" s="89"/>
      <c r="NU63" s="89"/>
      <c r="NV63" s="89"/>
      <c r="NW63" s="90"/>
    </row>
    <row r="64" spans="1:387" ht="13.5" customHeight="1">
      <c r="A64" s="20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0"/>
      <c r="NH64" s="2"/>
      <c r="NI64" s="91"/>
      <c r="NJ64" s="92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3"/>
    </row>
    <row r="65" spans="1:387" ht="13.5" customHeight="1">
      <c r="A65" s="20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0"/>
      <c r="NH65" s="2"/>
      <c r="NI65" s="85" t="s">
        <v>41</v>
      </c>
      <c r="NJ65" s="86"/>
      <c r="NK65" s="86"/>
      <c r="NL65" s="86"/>
      <c r="NM65" s="86"/>
      <c r="NN65" s="86"/>
      <c r="NO65" s="86"/>
      <c r="NP65" s="86"/>
      <c r="NQ65" s="86"/>
      <c r="NR65" s="86"/>
      <c r="NS65" s="86"/>
      <c r="NT65" s="86"/>
      <c r="NU65" s="86"/>
      <c r="NV65" s="86"/>
      <c r="NW65" s="87"/>
    </row>
    <row r="66" spans="1:387" ht="13.5" customHeight="1">
      <c r="A66" s="20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0"/>
      <c r="NH66" s="2"/>
      <c r="NI66" s="88" t="s">
        <v>141</v>
      </c>
      <c r="NJ66" s="89"/>
      <c r="NK66" s="89"/>
      <c r="NL66" s="89"/>
      <c r="NM66" s="89"/>
      <c r="NN66" s="89"/>
      <c r="NO66" s="89"/>
      <c r="NP66" s="89"/>
      <c r="NQ66" s="89"/>
      <c r="NR66" s="89"/>
      <c r="NS66" s="89"/>
      <c r="NT66" s="89"/>
      <c r="NU66" s="89"/>
      <c r="NV66" s="89"/>
      <c r="NW66" s="90"/>
    </row>
    <row r="67" spans="1:387" ht="13.5" customHeight="1">
      <c r="A67" s="20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94">
        <f>データ!DI6</f>
        <v>864765</v>
      </c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3"/>
      <c r="NG67" s="20"/>
      <c r="NH67" s="2"/>
      <c r="NI67" s="88"/>
      <c r="NJ67" s="89"/>
      <c r="NK67" s="89"/>
      <c r="NL67" s="89"/>
      <c r="NM67" s="89"/>
      <c r="NN67" s="89"/>
      <c r="NO67" s="89"/>
      <c r="NP67" s="89"/>
      <c r="NQ67" s="89"/>
      <c r="NR67" s="89"/>
      <c r="NS67" s="89"/>
      <c r="NT67" s="89"/>
      <c r="NU67" s="89"/>
      <c r="NV67" s="89"/>
      <c r="NW67" s="90"/>
    </row>
    <row r="68" spans="1:387" ht="13.5" customHeight="1">
      <c r="A68" s="20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3"/>
      <c r="NG68" s="20"/>
      <c r="NH68" s="2"/>
      <c r="NI68" s="88"/>
      <c r="NJ68" s="89"/>
      <c r="NK68" s="89"/>
      <c r="NL68" s="89"/>
      <c r="NM68" s="89"/>
      <c r="NN68" s="89"/>
      <c r="NO68" s="89"/>
      <c r="NP68" s="89"/>
      <c r="NQ68" s="89"/>
      <c r="NR68" s="89"/>
      <c r="NS68" s="89"/>
      <c r="NT68" s="89"/>
      <c r="NU68" s="89"/>
      <c r="NV68" s="89"/>
      <c r="NW68" s="90"/>
    </row>
    <row r="69" spans="1:387" ht="13.5" customHeight="1">
      <c r="A69" s="20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3"/>
      <c r="NG69" s="20"/>
      <c r="NH69" s="2"/>
      <c r="NI69" s="88"/>
      <c r="NJ69" s="89"/>
      <c r="NK69" s="89"/>
      <c r="NL69" s="89"/>
      <c r="NM69" s="89"/>
      <c r="NN69" s="89"/>
      <c r="NO69" s="89"/>
      <c r="NP69" s="89"/>
      <c r="NQ69" s="89"/>
      <c r="NR69" s="89"/>
      <c r="NS69" s="89"/>
      <c r="NT69" s="89"/>
      <c r="NU69" s="89"/>
      <c r="NV69" s="89"/>
      <c r="NW69" s="90"/>
    </row>
    <row r="70" spans="1:387" ht="13.5" customHeight="1">
      <c r="A70" s="20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3"/>
      <c r="NG70" s="20"/>
      <c r="NH70" s="2"/>
      <c r="NI70" s="88"/>
      <c r="NJ70" s="89"/>
      <c r="NK70" s="89"/>
      <c r="NL70" s="89"/>
      <c r="NM70" s="89"/>
      <c r="NN70" s="89"/>
      <c r="NO70" s="89"/>
      <c r="NP70" s="89"/>
      <c r="NQ70" s="89"/>
      <c r="NR70" s="89"/>
      <c r="NS70" s="89"/>
      <c r="NT70" s="89"/>
      <c r="NU70" s="89"/>
      <c r="NV70" s="89"/>
      <c r="NW70" s="90"/>
    </row>
    <row r="71" spans="1:387" ht="13.5" customHeight="1">
      <c r="A71" s="20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4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2"/>
      <c r="NG71" s="20"/>
      <c r="NH71" s="2"/>
      <c r="NI71" s="88"/>
      <c r="NJ71" s="89"/>
      <c r="NK71" s="89"/>
      <c r="NL71" s="89"/>
      <c r="NM71" s="89"/>
      <c r="NN71" s="89"/>
      <c r="NO71" s="89"/>
      <c r="NP71" s="89"/>
      <c r="NQ71" s="89"/>
      <c r="NR71" s="89"/>
      <c r="NS71" s="89"/>
      <c r="NT71" s="89"/>
      <c r="NU71" s="89"/>
      <c r="NV71" s="89"/>
      <c r="NW71" s="90"/>
    </row>
    <row r="72" spans="1:387" ht="13.5" customHeight="1">
      <c r="A72" s="20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95" t="s">
        <v>42</v>
      </c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0"/>
      <c r="NH72" s="2"/>
      <c r="NI72" s="88"/>
      <c r="NJ72" s="89"/>
      <c r="NK72" s="89"/>
      <c r="NL72" s="89"/>
      <c r="NM72" s="89"/>
      <c r="NN72" s="89"/>
      <c r="NO72" s="89"/>
      <c r="NP72" s="89"/>
      <c r="NQ72" s="89"/>
      <c r="NR72" s="89"/>
      <c r="NS72" s="89"/>
      <c r="NT72" s="89"/>
      <c r="NU72" s="89"/>
      <c r="NV72" s="89"/>
      <c r="NW72" s="90"/>
    </row>
    <row r="73" spans="1:387" ht="13.5" customHeight="1">
      <c r="A73" s="20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0"/>
      <c r="NH73" s="2"/>
      <c r="NI73" s="88"/>
      <c r="NJ73" s="89"/>
      <c r="NK73" s="89"/>
      <c r="NL73" s="89"/>
      <c r="NM73" s="89"/>
      <c r="NN73" s="89"/>
      <c r="NO73" s="89"/>
      <c r="NP73" s="89"/>
      <c r="NQ73" s="89"/>
      <c r="NR73" s="89"/>
      <c r="NS73" s="89"/>
      <c r="NT73" s="89"/>
      <c r="NU73" s="89"/>
      <c r="NV73" s="89"/>
      <c r="NW73" s="90"/>
    </row>
    <row r="74" spans="1:387" ht="13.5" customHeight="1">
      <c r="A74" s="20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0"/>
      <c r="NH74" s="2"/>
      <c r="NI74" s="88"/>
      <c r="NJ74" s="89"/>
      <c r="NK74" s="89"/>
      <c r="NL74" s="89"/>
      <c r="NM74" s="89"/>
      <c r="NN74" s="89"/>
      <c r="NO74" s="89"/>
      <c r="NP74" s="89"/>
      <c r="NQ74" s="89"/>
      <c r="NR74" s="89"/>
      <c r="NS74" s="89"/>
      <c r="NT74" s="89"/>
      <c r="NU74" s="89"/>
      <c r="NV74" s="89"/>
      <c r="NW74" s="90"/>
    </row>
    <row r="75" spans="1:387" ht="13.5" customHeight="1">
      <c r="A75" s="20"/>
      <c r="B75" s="23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0"/>
      <c r="NH75" s="2"/>
      <c r="NI75" s="88"/>
      <c r="NJ75" s="89"/>
      <c r="NK75" s="89"/>
      <c r="NL75" s="89"/>
      <c r="NM75" s="89"/>
      <c r="NN75" s="89"/>
      <c r="NO75" s="89"/>
      <c r="NP75" s="89"/>
      <c r="NQ75" s="89"/>
      <c r="NR75" s="89"/>
      <c r="NS75" s="89"/>
      <c r="NT75" s="89"/>
      <c r="NU75" s="89"/>
      <c r="NV75" s="89"/>
      <c r="NW75" s="90"/>
    </row>
    <row r="76" spans="1:387" ht="13.5" customHeight="1">
      <c r="A76" s="20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4">
        <f>データ!$B$11</f>
        <v>40909</v>
      </c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>
        <f>データ!$C$11</f>
        <v>41275</v>
      </c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>
        <f>データ!$D$11</f>
        <v>41640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>
        <f>データ!$E$11</f>
        <v>42005</v>
      </c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>
        <f>データ!$F$11</f>
        <v>42370</v>
      </c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94">
        <f>データ!DJ6</f>
        <v>20000</v>
      </c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84">
        <f>データ!$B$11</f>
        <v>40909</v>
      </c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>
        <f>データ!$C$11</f>
        <v>41275</v>
      </c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>
        <f>データ!$D$11</f>
        <v>41640</v>
      </c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>
        <f>データ!$E$11</f>
        <v>42005</v>
      </c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>
        <f>データ!$F$11</f>
        <v>42370</v>
      </c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84">
        <f>データ!$B$11</f>
        <v>40909</v>
      </c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>
        <f>データ!$C$11</f>
        <v>41275</v>
      </c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>
        <f>データ!$D$11</f>
        <v>41640</v>
      </c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>
        <f>データ!$E$11</f>
        <v>42005</v>
      </c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>
        <f>データ!$F$11</f>
        <v>42370</v>
      </c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5"/>
      <c r="NA76" s="5"/>
      <c r="NB76" s="5"/>
      <c r="NC76" s="5"/>
      <c r="ND76" s="5"/>
      <c r="NE76" s="5"/>
      <c r="NF76" s="35"/>
      <c r="NG76" s="20"/>
      <c r="NH76" s="2"/>
      <c r="NI76" s="88"/>
      <c r="NJ76" s="89"/>
      <c r="NK76" s="89"/>
      <c r="NL76" s="89"/>
      <c r="NM76" s="89"/>
      <c r="NN76" s="89"/>
      <c r="NO76" s="89"/>
      <c r="NP76" s="89"/>
      <c r="NQ76" s="89"/>
      <c r="NR76" s="89"/>
      <c r="NS76" s="89"/>
      <c r="NT76" s="89"/>
      <c r="NU76" s="89"/>
      <c r="NV76" s="89"/>
      <c r="NW76" s="90"/>
    </row>
    <row r="77" spans="1:387" ht="13.5" customHeight="1">
      <c r="A77" s="20"/>
      <c r="B77" s="23"/>
      <c r="C77" s="5"/>
      <c r="D77" s="5"/>
      <c r="E77" s="5"/>
      <c r="F77" s="5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>
        <f>データ!CX7</f>
        <v>48.6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>
        <f>データ!CY7</f>
        <v>51.9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f>データ!CZ7</f>
        <v>55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>
        <f>データ!DA7</f>
        <v>58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>
        <f>データ!DB7</f>
        <v>59.8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>
        <f>データ!DK7</f>
        <v>0.2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>
        <f>データ!DL7</f>
        <v>0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>
        <f>データ!DM7</f>
        <v>0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>
        <f>データ!DN7</f>
        <v>1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>
        <f>データ!DO7</f>
        <v>0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1">
        <f>データ!DV7</f>
        <v>177.2</v>
      </c>
      <c r="KI77" s="81"/>
      <c r="KJ77" s="81"/>
      <c r="KK77" s="81"/>
      <c r="KL77" s="81"/>
      <c r="KM77" s="81"/>
      <c r="KN77" s="81"/>
      <c r="KO77" s="81"/>
      <c r="KP77" s="81"/>
      <c r="KQ77" s="81"/>
      <c r="KR77" s="81"/>
      <c r="KS77" s="81"/>
      <c r="KT77" s="81"/>
      <c r="KU77" s="81"/>
      <c r="KV77" s="81">
        <f>データ!DW7</f>
        <v>152.69999999999999</v>
      </c>
      <c r="KW77" s="81"/>
      <c r="KX77" s="81"/>
      <c r="KY77" s="81"/>
      <c r="KZ77" s="81"/>
      <c r="LA77" s="81"/>
      <c r="LB77" s="81"/>
      <c r="LC77" s="81"/>
      <c r="LD77" s="81"/>
      <c r="LE77" s="81"/>
      <c r="LF77" s="81"/>
      <c r="LG77" s="81"/>
      <c r="LH77" s="81"/>
      <c r="LI77" s="81"/>
      <c r="LJ77" s="81">
        <f>データ!DX7</f>
        <v>131.5</v>
      </c>
      <c r="LK77" s="81"/>
      <c r="LL77" s="81"/>
      <c r="LM77" s="81"/>
      <c r="LN77" s="81"/>
      <c r="LO77" s="81"/>
      <c r="LP77" s="81"/>
      <c r="LQ77" s="81"/>
      <c r="LR77" s="81"/>
      <c r="LS77" s="81"/>
      <c r="LT77" s="81"/>
      <c r="LU77" s="81"/>
      <c r="LV77" s="81"/>
      <c r="LW77" s="81"/>
      <c r="LX77" s="81">
        <f>データ!DY7</f>
        <v>105.4</v>
      </c>
      <c r="LY77" s="81"/>
      <c r="LZ77" s="81"/>
      <c r="MA77" s="81"/>
      <c r="MB77" s="81"/>
      <c r="MC77" s="81"/>
      <c r="MD77" s="81"/>
      <c r="ME77" s="81"/>
      <c r="MF77" s="81"/>
      <c r="MG77" s="81"/>
      <c r="MH77" s="81"/>
      <c r="MI77" s="81"/>
      <c r="MJ77" s="81"/>
      <c r="MK77" s="81"/>
      <c r="ML77" s="81">
        <f>データ!DZ7</f>
        <v>76.900000000000006</v>
      </c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1"/>
      <c r="MX77" s="81"/>
      <c r="MY77" s="81"/>
      <c r="MZ77" s="5"/>
      <c r="NA77" s="5"/>
      <c r="NB77" s="5"/>
      <c r="NC77" s="5"/>
      <c r="ND77" s="5"/>
      <c r="NE77" s="5"/>
      <c r="NF77" s="35"/>
      <c r="NG77" s="20"/>
      <c r="NH77" s="2"/>
      <c r="NI77" s="88"/>
      <c r="NJ77" s="89"/>
      <c r="NK77" s="89"/>
      <c r="NL77" s="89"/>
      <c r="NM77" s="89"/>
      <c r="NN77" s="89"/>
      <c r="NO77" s="89"/>
      <c r="NP77" s="89"/>
      <c r="NQ77" s="89"/>
      <c r="NR77" s="89"/>
      <c r="NS77" s="89"/>
      <c r="NT77" s="89"/>
      <c r="NU77" s="89"/>
      <c r="NV77" s="89"/>
      <c r="NW77" s="90"/>
    </row>
    <row r="78" spans="1:387" ht="13.5" customHeight="1">
      <c r="A78" s="20"/>
      <c r="B78" s="23"/>
      <c r="C78" s="5"/>
      <c r="D78" s="5"/>
      <c r="E78" s="5"/>
      <c r="F78" s="5"/>
      <c r="G78" s="5"/>
      <c r="H78" s="5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>
        <f>データ!DC7</f>
        <v>47.8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>
        <f>データ!DD7</f>
        <v>49.4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f>データ!DE7</f>
        <v>53.8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>
        <f>データ!DF7</f>
        <v>54.8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>
        <f>データ!DG7</f>
        <v>56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>
        <f>データ!DP7</f>
        <v>86.5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>
        <f>データ!DQ7</f>
        <v>92.1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>
        <f>データ!DR7</f>
        <v>92.6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>
        <f>データ!DS7</f>
        <v>96.9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>
        <f>データ!DT7</f>
        <v>92.5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1">
        <f>データ!EA7</f>
        <v>64.400000000000006</v>
      </c>
      <c r="KI78" s="81"/>
      <c r="KJ78" s="81"/>
      <c r="KK78" s="81"/>
      <c r="KL78" s="81"/>
      <c r="KM78" s="81"/>
      <c r="KN78" s="81"/>
      <c r="KO78" s="81"/>
      <c r="KP78" s="81"/>
      <c r="KQ78" s="81"/>
      <c r="KR78" s="81"/>
      <c r="KS78" s="81"/>
      <c r="KT78" s="81"/>
      <c r="KU78" s="81"/>
      <c r="KV78" s="81">
        <f>データ!EB7</f>
        <v>56.2</v>
      </c>
      <c r="KW78" s="81"/>
      <c r="KX78" s="81"/>
      <c r="KY78" s="81"/>
      <c r="KZ78" s="81"/>
      <c r="LA78" s="81"/>
      <c r="LB78" s="81"/>
      <c r="LC78" s="81"/>
      <c r="LD78" s="81"/>
      <c r="LE78" s="81"/>
      <c r="LF78" s="81"/>
      <c r="LG78" s="81"/>
      <c r="LH78" s="81"/>
      <c r="LI78" s="81"/>
      <c r="LJ78" s="81">
        <f>データ!EC7</f>
        <v>51.4</v>
      </c>
      <c r="LK78" s="81"/>
      <c r="LL78" s="81"/>
      <c r="LM78" s="81"/>
      <c r="LN78" s="81"/>
      <c r="LO78" s="81"/>
      <c r="LP78" s="81"/>
      <c r="LQ78" s="81"/>
      <c r="LR78" s="81"/>
      <c r="LS78" s="81"/>
      <c r="LT78" s="81"/>
      <c r="LU78" s="81"/>
      <c r="LV78" s="81"/>
      <c r="LW78" s="81"/>
      <c r="LX78" s="81">
        <f>データ!ED7</f>
        <v>58.6</v>
      </c>
      <c r="LY78" s="81"/>
      <c r="LZ78" s="81"/>
      <c r="MA78" s="81"/>
      <c r="MB78" s="81"/>
      <c r="MC78" s="81"/>
      <c r="MD78" s="81"/>
      <c r="ME78" s="81"/>
      <c r="MF78" s="81"/>
      <c r="MG78" s="81"/>
      <c r="MH78" s="81"/>
      <c r="MI78" s="81"/>
      <c r="MJ78" s="81"/>
      <c r="MK78" s="81"/>
      <c r="ML78" s="81">
        <f>データ!EE7</f>
        <v>59.7</v>
      </c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1"/>
      <c r="MX78" s="81"/>
      <c r="MY78" s="81"/>
      <c r="MZ78" s="5"/>
      <c r="NA78" s="5"/>
      <c r="NB78" s="5"/>
      <c r="NC78" s="5"/>
      <c r="ND78" s="5"/>
      <c r="NE78" s="5"/>
      <c r="NF78" s="35"/>
      <c r="NG78" s="20"/>
      <c r="NH78" s="2"/>
      <c r="NI78" s="88"/>
      <c r="NJ78" s="89"/>
      <c r="NK78" s="89"/>
      <c r="NL78" s="89"/>
      <c r="NM78" s="89"/>
      <c r="NN78" s="89"/>
      <c r="NO78" s="89"/>
      <c r="NP78" s="89"/>
      <c r="NQ78" s="89"/>
      <c r="NR78" s="89"/>
      <c r="NS78" s="89"/>
      <c r="NT78" s="89"/>
      <c r="NU78" s="89"/>
      <c r="NV78" s="89"/>
      <c r="NW78" s="90"/>
    </row>
    <row r="79" spans="1:387" ht="13.5" customHeight="1">
      <c r="A79" s="20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0"/>
      <c r="NH79" s="2"/>
      <c r="NI79" s="88"/>
      <c r="NJ79" s="89"/>
      <c r="NK79" s="89"/>
      <c r="NL79" s="89"/>
      <c r="NM79" s="89"/>
      <c r="NN79" s="89"/>
      <c r="NO79" s="89"/>
      <c r="NP79" s="89"/>
      <c r="NQ79" s="89"/>
      <c r="NR79" s="89"/>
      <c r="NS79" s="89"/>
      <c r="NT79" s="89"/>
      <c r="NU79" s="89"/>
      <c r="NV79" s="89"/>
      <c r="NW79" s="90"/>
    </row>
    <row r="80" spans="1:387" ht="13.5" customHeight="1">
      <c r="A80" s="20"/>
      <c r="B80" s="23"/>
      <c r="C80" s="24"/>
      <c r="D80" s="5"/>
      <c r="E80" s="5"/>
      <c r="F80" s="5"/>
      <c r="G80" s="5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5"/>
      <c r="JP80" s="5"/>
      <c r="JQ80" s="5"/>
      <c r="JR80" s="5"/>
      <c r="JS80" s="5"/>
      <c r="JT80" s="5"/>
      <c r="JU80" s="5"/>
      <c r="JV80" s="5"/>
      <c r="JW80" s="5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4"/>
      <c r="ND80" s="24"/>
      <c r="NE80" s="24"/>
      <c r="NF80" s="24"/>
      <c r="NG80" s="20"/>
      <c r="NH80" s="2"/>
      <c r="NI80" s="88"/>
      <c r="NJ80" s="89"/>
      <c r="NK80" s="89"/>
      <c r="NL80" s="89"/>
      <c r="NM80" s="89"/>
      <c r="NN80" s="89"/>
      <c r="NO80" s="89"/>
      <c r="NP80" s="89"/>
      <c r="NQ80" s="89"/>
      <c r="NR80" s="89"/>
      <c r="NS80" s="89"/>
      <c r="NT80" s="89"/>
      <c r="NU80" s="89"/>
      <c r="NV80" s="89"/>
      <c r="NW80" s="90"/>
    </row>
    <row r="81" spans="1:387" ht="13.5" customHeight="1">
      <c r="A81" s="20"/>
      <c r="B81" s="23"/>
      <c r="C81" s="24"/>
      <c r="D81" s="5"/>
      <c r="E81" s="5"/>
      <c r="F81" s="5"/>
      <c r="G81" s="5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5"/>
      <c r="JP81" s="5"/>
      <c r="JQ81" s="5"/>
      <c r="JR81" s="5"/>
      <c r="JS81" s="5"/>
      <c r="JT81" s="5"/>
      <c r="JU81" s="5"/>
      <c r="JV81" s="5"/>
      <c r="JW81" s="5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4"/>
      <c r="ND81" s="24"/>
      <c r="NE81" s="24"/>
      <c r="NF81" s="24"/>
      <c r="NG81" s="20"/>
      <c r="NH81" s="2"/>
      <c r="NI81" s="88"/>
      <c r="NJ81" s="89"/>
      <c r="NK81" s="89"/>
      <c r="NL81" s="89"/>
      <c r="NM81" s="89"/>
      <c r="NN81" s="89"/>
      <c r="NO81" s="89"/>
      <c r="NP81" s="89"/>
      <c r="NQ81" s="89"/>
      <c r="NR81" s="89"/>
      <c r="NS81" s="89"/>
      <c r="NT81" s="89"/>
      <c r="NU81" s="89"/>
      <c r="NV81" s="89"/>
      <c r="NW81" s="90"/>
    </row>
    <row r="82" spans="1:387" ht="13.5" customHeight="1">
      <c r="A82" s="20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29"/>
      <c r="NC82" s="29"/>
      <c r="ND82" s="29"/>
      <c r="NE82" s="29"/>
      <c r="NF82" s="29"/>
      <c r="NG82" s="30"/>
      <c r="NH82" s="2"/>
      <c r="NI82" s="91"/>
      <c r="NJ82" s="92"/>
      <c r="NK82" s="92"/>
      <c r="NL82" s="92"/>
      <c r="NM82" s="92"/>
      <c r="NN82" s="92"/>
      <c r="NO82" s="92"/>
      <c r="NP82" s="92"/>
      <c r="NQ82" s="92"/>
      <c r="NR82" s="92"/>
      <c r="NS82" s="92"/>
      <c r="NT82" s="92"/>
      <c r="NU82" s="92"/>
      <c r="NV82" s="92"/>
      <c r="NW82" s="93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39"/>
      <c r="AA86" s="39"/>
      <c r="AB86" s="39"/>
      <c r="AC86" s="39"/>
      <c r="AD86" s="39"/>
      <c r="AE86" s="39"/>
      <c r="AF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39"/>
      <c r="AA87" s="39"/>
      <c r="AB87" s="39"/>
      <c r="AC87" s="39"/>
      <c r="AD87" s="39"/>
      <c r="AE87" s="39"/>
      <c r="AF87" s="39"/>
    </row>
    <row r="88" spans="1:387" hidden="1">
      <c r="B88" s="36" t="str">
        <f>データ!AI6</f>
        <v>【95.9】</v>
      </c>
      <c r="C88" s="37" t="str">
        <f>データ!AT6</f>
        <v>【17.5】</v>
      </c>
      <c r="D88" s="37" t="str">
        <f>データ!BE6</f>
        <v>【868】</v>
      </c>
      <c r="E88" s="37" t="str">
        <f>データ!BP6</f>
        <v>【24.0】</v>
      </c>
      <c r="F88" s="37" t="str">
        <f>データ!CA6</f>
        <v>【26.8】</v>
      </c>
      <c r="G88" s="37" t="str">
        <f>データ!CL6</f>
        <v>【9.6】</v>
      </c>
      <c r="H88" s="37" t="str">
        <f>データ!CW6</f>
        <v>【24,185】</v>
      </c>
      <c r="I88" s="37" t="str">
        <f>データ!DH6</f>
        <v>【53.4】</v>
      </c>
      <c r="J88" s="37" t="s">
        <v>59</v>
      </c>
      <c r="K88" s="37" t="s">
        <v>59</v>
      </c>
      <c r="L88" s="37" t="str">
        <f>データ!DU6</f>
        <v>【51.0】</v>
      </c>
      <c r="M88" s="37" t="str">
        <f>データ!EF6</f>
        <v>【31.8】</v>
      </c>
      <c r="N88" s="37" t="str">
        <f>データ!EF6</f>
        <v>【31.8】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39"/>
      <c r="AA88" s="39"/>
      <c r="AB88" s="39"/>
      <c r="AC88" s="39"/>
      <c r="AD88" s="39"/>
      <c r="AE88" s="39"/>
      <c r="AF88" s="39"/>
    </row>
  </sheetData>
  <sheetProtection password="B319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20"/>
  <sheetViews>
    <sheetView showGridLines="0" workbookViewId="0"/>
  </sheetViews>
  <sheetFormatPr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9" t="s">
        <v>69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4" t="s">
        <v>74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42" t="s">
        <v>75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76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4" t="s">
        <v>77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6"/>
      <c r="BQ4" s="142" t="s">
        <v>78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3" t="s">
        <v>79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 t="s">
        <v>80</v>
      </c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4" t="s">
        <v>81</v>
      </c>
      <c r="CY4" s="145"/>
      <c r="CZ4" s="145"/>
      <c r="DA4" s="145"/>
      <c r="DB4" s="145"/>
      <c r="DC4" s="145"/>
      <c r="DD4" s="145"/>
      <c r="DE4" s="145"/>
      <c r="DF4" s="145"/>
      <c r="DG4" s="145"/>
      <c r="DH4" s="146"/>
      <c r="DI4" s="147" t="s">
        <v>82</v>
      </c>
      <c r="DJ4" s="147" t="s">
        <v>83</v>
      </c>
      <c r="DK4" s="142" t="s">
        <v>84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 t="s">
        <v>85</v>
      </c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8"/>
      <c r="DJ5" s="148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313700</v>
      </c>
      <c r="D6" s="55">
        <f t="shared" si="2"/>
        <v>46</v>
      </c>
      <c r="E6" s="55">
        <f t="shared" si="2"/>
        <v>11</v>
      </c>
      <c r="F6" s="55">
        <f t="shared" si="2"/>
        <v>1</v>
      </c>
      <c r="G6" s="55">
        <f t="shared" si="2"/>
        <v>1</v>
      </c>
      <c r="H6" s="55" t="str">
        <f>SUBSTITUTE(H8,"　","")</f>
        <v>鳥取県湯梨浜町</v>
      </c>
      <c r="I6" s="55" t="str">
        <f t="shared" si="2"/>
        <v>国民宿舎　水明荘</v>
      </c>
      <c r="J6" s="55" t="str">
        <f t="shared" si="2"/>
        <v>法適用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Ａ２Ｂ２</v>
      </c>
      <c r="N6" s="55">
        <f t="shared" si="2"/>
        <v>0</v>
      </c>
      <c r="O6" s="56">
        <f t="shared" si="2"/>
        <v>0</v>
      </c>
      <c r="P6" s="56">
        <f t="shared" si="2"/>
        <v>55.9</v>
      </c>
      <c r="Q6" s="57">
        <f t="shared" si="2"/>
        <v>1614</v>
      </c>
      <c r="R6" s="58">
        <f t="shared" si="2"/>
        <v>149</v>
      </c>
      <c r="S6" s="59">
        <f t="shared" si="2"/>
        <v>11192</v>
      </c>
      <c r="T6" s="60" t="str">
        <f t="shared" si="2"/>
        <v>導入なし</v>
      </c>
      <c r="U6" s="56">
        <f t="shared" si="2"/>
        <v>22.2</v>
      </c>
      <c r="V6" s="60" t="str">
        <f t="shared" si="2"/>
        <v>有</v>
      </c>
      <c r="W6" s="61">
        <f t="shared" si="2"/>
        <v>10</v>
      </c>
      <c r="X6" s="60" t="str">
        <f t="shared" si="2"/>
        <v>有</v>
      </c>
      <c r="Y6" s="62">
        <f>IF(Y8="-",NA(),Y8)</f>
        <v>99.8</v>
      </c>
      <c r="Z6" s="62">
        <f t="shared" ref="Z6:AH6" si="3">IF(Z8="-",NA(),Z8)</f>
        <v>102.1</v>
      </c>
      <c r="AA6" s="62">
        <f t="shared" si="3"/>
        <v>100.5</v>
      </c>
      <c r="AB6" s="62">
        <f t="shared" si="3"/>
        <v>99.1</v>
      </c>
      <c r="AC6" s="62">
        <f t="shared" si="3"/>
        <v>108.4</v>
      </c>
      <c r="AD6" s="62">
        <f t="shared" si="3"/>
        <v>97.3</v>
      </c>
      <c r="AE6" s="62">
        <f t="shared" si="3"/>
        <v>104</v>
      </c>
      <c r="AF6" s="62">
        <f t="shared" si="3"/>
        <v>104.8</v>
      </c>
      <c r="AG6" s="62">
        <f t="shared" si="3"/>
        <v>90.5</v>
      </c>
      <c r="AH6" s="62">
        <f t="shared" si="3"/>
        <v>107.8</v>
      </c>
      <c r="AI6" s="62" t="str">
        <f>IF(AI8="-","【-】","【"&amp;SUBSTITUTE(TEXT(AI8,"#,##0.0"),"-","△")&amp;"】")</f>
        <v>【95.9】</v>
      </c>
      <c r="AJ6" s="62">
        <f>IF(AJ8="-",NA(),AJ8)</f>
        <v>0.3</v>
      </c>
      <c r="AK6" s="62">
        <f t="shared" ref="AK6:AS6" si="4">IF(AK8="-",NA(),AK8)</f>
        <v>0.2</v>
      </c>
      <c r="AL6" s="62">
        <f t="shared" si="4"/>
        <v>0.1</v>
      </c>
      <c r="AM6" s="62">
        <f t="shared" si="4"/>
        <v>0.1</v>
      </c>
      <c r="AN6" s="62">
        <f t="shared" si="4"/>
        <v>0.1</v>
      </c>
      <c r="AO6" s="62">
        <f t="shared" si="4"/>
        <v>0.9</v>
      </c>
      <c r="AP6" s="62">
        <f t="shared" si="4"/>
        <v>3.7</v>
      </c>
      <c r="AQ6" s="62">
        <f t="shared" si="4"/>
        <v>4.7</v>
      </c>
      <c r="AR6" s="62">
        <f t="shared" si="4"/>
        <v>5</v>
      </c>
      <c r="AS6" s="62">
        <f t="shared" si="4"/>
        <v>5.6</v>
      </c>
      <c r="AT6" s="62" t="str">
        <f>IF(AT8="-","【-】","【"&amp;SUBSTITUTE(TEXT(AT8,"#,##0.0"),"-","△")&amp;"】")</f>
        <v>【17.5】</v>
      </c>
      <c r="AU6" s="57">
        <f>IF(AU8="-",NA(),AU8)</f>
        <v>63</v>
      </c>
      <c r="AV6" s="57">
        <f t="shared" ref="AV6:BD6" si="5">IF(AV8="-",NA(),AV8)</f>
        <v>33</v>
      </c>
      <c r="AW6" s="57">
        <f t="shared" si="5"/>
        <v>32</v>
      </c>
      <c r="AX6" s="57">
        <f t="shared" si="5"/>
        <v>25</v>
      </c>
      <c r="AY6" s="57">
        <f t="shared" si="5"/>
        <v>24</v>
      </c>
      <c r="AZ6" s="57">
        <f t="shared" si="5"/>
        <v>177</v>
      </c>
      <c r="BA6" s="57">
        <f t="shared" si="5"/>
        <v>672</v>
      </c>
      <c r="BB6" s="57">
        <f t="shared" si="5"/>
        <v>825</v>
      </c>
      <c r="BC6" s="57">
        <f t="shared" si="5"/>
        <v>934</v>
      </c>
      <c r="BD6" s="57">
        <f t="shared" si="5"/>
        <v>900</v>
      </c>
      <c r="BE6" s="57" t="str">
        <f>IF(BE8="-","【-】","【"&amp;SUBSTITUTE(TEXT(BE8,"#,##0"),"-","△")&amp;"】")</f>
        <v>【868】</v>
      </c>
      <c r="BF6" s="62">
        <f>IF(BF8="-",NA(),BF8)</f>
        <v>25.6</v>
      </c>
      <c r="BG6" s="62">
        <f t="shared" ref="BG6:BO6" si="6">IF(BG8="-",NA(),BG8)</f>
        <v>25.4</v>
      </c>
      <c r="BH6" s="62">
        <f t="shared" si="6"/>
        <v>24.4</v>
      </c>
      <c r="BI6" s="62">
        <f t="shared" si="6"/>
        <v>23.7</v>
      </c>
      <c r="BJ6" s="62">
        <f t="shared" si="6"/>
        <v>23.2</v>
      </c>
      <c r="BK6" s="62">
        <f t="shared" si="6"/>
        <v>24.6</v>
      </c>
      <c r="BL6" s="62">
        <f t="shared" si="6"/>
        <v>24.7</v>
      </c>
      <c r="BM6" s="62">
        <f t="shared" si="6"/>
        <v>25.3</v>
      </c>
      <c r="BN6" s="62">
        <f t="shared" si="6"/>
        <v>23.9</v>
      </c>
      <c r="BO6" s="62">
        <f t="shared" si="6"/>
        <v>25.3</v>
      </c>
      <c r="BP6" s="62" t="str">
        <f>IF(BP8="-","【-】","【"&amp;SUBSTITUTE(TEXT(BP8,"#,##0.0"),"-","△")&amp;"】")</f>
        <v>【24.0】</v>
      </c>
      <c r="BQ6" s="62">
        <f>IF(BQ8="-",NA(),BQ8)</f>
        <v>33.799999999999997</v>
      </c>
      <c r="BR6" s="62">
        <f t="shared" ref="BR6:BZ6" si="7">IF(BR8="-",NA(),BR8)</f>
        <v>31.8</v>
      </c>
      <c r="BS6" s="62">
        <f t="shared" si="7"/>
        <v>33.9</v>
      </c>
      <c r="BT6" s="62">
        <f t="shared" si="7"/>
        <v>35.1</v>
      </c>
      <c r="BU6" s="62">
        <f t="shared" si="7"/>
        <v>36.200000000000003</v>
      </c>
      <c r="BV6" s="62">
        <f t="shared" si="7"/>
        <v>28.4</v>
      </c>
      <c r="BW6" s="62">
        <f t="shared" si="7"/>
        <v>29.5</v>
      </c>
      <c r="BX6" s="62">
        <f t="shared" si="7"/>
        <v>28.6</v>
      </c>
      <c r="BY6" s="62">
        <f t="shared" si="7"/>
        <v>29.2</v>
      </c>
      <c r="BZ6" s="62">
        <f t="shared" si="7"/>
        <v>28.9</v>
      </c>
      <c r="CA6" s="62" t="str">
        <f>IF(CA8="-","【-】","【"&amp;SUBSTITUTE(TEXT(CA8,"#,##0.0"),"-","△")&amp;"】")</f>
        <v>【26.8】</v>
      </c>
      <c r="CB6" s="62">
        <f>IF(CB8="-",NA(),CB8)</f>
        <v>19.8</v>
      </c>
      <c r="CC6" s="62">
        <f t="shared" ref="CC6:CK6" si="8">IF(CC8="-",NA(),CC8)</f>
        <v>22.3</v>
      </c>
      <c r="CD6" s="62">
        <f t="shared" si="8"/>
        <v>19.399999999999999</v>
      </c>
      <c r="CE6" s="62">
        <f t="shared" si="8"/>
        <v>17.8</v>
      </c>
      <c r="CF6" s="62">
        <f t="shared" si="8"/>
        <v>18.5</v>
      </c>
      <c r="CG6" s="62">
        <f t="shared" si="8"/>
        <v>4.3</v>
      </c>
      <c r="CH6" s="62">
        <f t="shared" si="8"/>
        <v>6.4</v>
      </c>
      <c r="CI6" s="62">
        <f t="shared" si="8"/>
        <v>7.7</v>
      </c>
      <c r="CJ6" s="62">
        <f t="shared" si="8"/>
        <v>-253.7</v>
      </c>
      <c r="CK6" s="62">
        <f t="shared" si="8"/>
        <v>11.5</v>
      </c>
      <c r="CL6" s="62" t="str">
        <f>IF(CL8="-","【-】","【"&amp;SUBSTITUTE(TEXT(CL8,"#,##0.0"),"-","△")&amp;"】")</f>
        <v>【9.6】</v>
      </c>
      <c r="CM6" s="57">
        <f>IF(CM8="-",NA(),CM8)</f>
        <v>64298</v>
      </c>
      <c r="CN6" s="57">
        <f t="shared" ref="CN6:CV6" si="9">IF(CN8="-",NA(),CN8)</f>
        <v>69935</v>
      </c>
      <c r="CO6" s="57">
        <f t="shared" si="9"/>
        <v>58356</v>
      </c>
      <c r="CP6" s="57">
        <f t="shared" si="9"/>
        <v>51723</v>
      </c>
      <c r="CQ6" s="57">
        <f t="shared" si="9"/>
        <v>52760</v>
      </c>
      <c r="CR6" s="57">
        <f t="shared" si="9"/>
        <v>21153</v>
      </c>
      <c r="CS6" s="57">
        <f t="shared" si="9"/>
        <v>26722</v>
      </c>
      <c r="CT6" s="57">
        <f t="shared" si="9"/>
        <v>20854</v>
      </c>
      <c r="CU6" s="57">
        <f t="shared" si="9"/>
        <v>26933</v>
      </c>
      <c r="CV6" s="57">
        <f t="shared" si="9"/>
        <v>38041</v>
      </c>
      <c r="CW6" s="57" t="str">
        <f>IF(CW8="-","【-】","【"&amp;SUBSTITUTE(TEXT(CW8,"#,##0"),"-","△")&amp;"】")</f>
        <v>【24,185】</v>
      </c>
      <c r="CX6" s="62">
        <f>IF(CX8="-",NA(),CX8)</f>
        <v>48.6</v>
      </c>
      <c r="CY6" s="62">
        <f t="shared" ref="CY6:DG6" si="10">IF(CY8="-",NA(),CY8)</f>
        <v>51.9</v>
      </c>
      <c r="CZ6" s="62">
        <f t="shared" si="10"/>
        <v>55</v>
      </c>
      <c r="DA6" s="62">
        <f t="shared" si="10"/>
        <v>58</v>
      </c>
      <c r="DB6" s="62">
        <f t="shared" si="10"/>
        <v>59.8</v>
      </c>
      <c r="DC6" s="62">
        <f t="shared" si="10"/>
        <v>47.8</v>
      </c>
      <c r="DD6" s="62">
        <f t="shared" si="10"/>
        <v>49.4</v>
      </c>
      <c r="DE6" s="62">
        <f t="shared" si="10"/>
        <v>53.8</v>
      </c>
      <c r="DF6" s="62">
        <f t="shared" si="10"/>
        <v>54.8</v>
      </c>
      <c r="DG6" s="62">
        <f t="shared" si="10"/>
        <v>56</v>
      </c>
      <c r="DH6" s="62" t="str">
        <f>IF(DH8="-","【-】","【"&amp;SUBSTITUTE(TEXT(DH8,"#,##0.0"),"-","△")&amp;"】")</f>
        <v>【53.4】</v>
      </c>
      <c r="DI6" s="58">
        <f t="shared" ref="DI6:DJ6" si="11">DI8</f>
        <v>864765</v>
      </c>
      <c r="DJ6" s="58">
        <f t="shared" si="11"/>
        <v>20000</v>
      </c>
      <c r="DK6" s="62">
        <f>IF(DK8="-",NA(),DK8)</f>
        <v>0.2</v>
      </c>
      <c r="DL6" s="62">
        <f t="shared" ref="DL6:DT6" si="12">IF(DL8="-",NA(),DL8)</f>
        <v>0</v>
      </c>
      <c r="DM6" s="62">
        <f t="shared" si="12"/>
        <v>0</v>
      </c>
      <c r="DN6" s="62">
        <f t="shared" si="12"/>
        <v>1</v>
      </c>
      <c r="DO6" s="62">
        <f t="shared" si="12"/>
        <v>0</v>
      </c>
      <c r="DP6" s="62">
        <f t="shared" si="12"/>
        <v>86.5</v>
      </c>
      <c r="DQ6" s="62">
        <f t="shared" si="12"/>
        <v>92.1</v>
      </c>
      <c r="DR6" s="62">
        <f t="shared" si="12"/>
        <v>92.6</v>
      </c>
      <c r="DS6" s="62">
        <f t="shared" si="12"/>
        <v>96.9</v>
      </c>
      <c r="DT6" s="62">
        <f t="shared" si="12"/>
        <v>92.5</v>
      </c>
      <c r="DU6" s="62" t="str">
        <f>IF(DU8="-","【-】","【"&amp;SUBSTITUTE(TEXT(DU8,"#,##0.0"),"-","△")&amp;"】")</f>
        <v>【51.0】</v>
      </c>
      <c r="DV6" s="62">
        <f>IF(DV8="-",NA(),DV8)</f>
        <v>177.2</v>
      </c>
      <c r="DW6" s="62">
        <f t="shared" ref="DW6:EE6" si="13">IF(DW8="-",NA(),DW8)</f>
        <v>152.69999999999999</v>
      </c>
      <c r="DX6" s="62">
        <f t="shared" si="13"/>
        <v>131.5</v>
      </c>
      <c r="DY6" s="62">
        <f t="shared" si="13"/>
        <v>105.4</v>
      </c>
      <c r="DZ6" s="62">
        <f t="shared" si="13"/>
        <v>76.900000000000006</v>
      </c>
      <c r="EA6" s="62">
        <f t="shared" si="13"/>
        <v>64.400000000000006</v>
      </c>
      <c r="EB6" s="62">
        <f t="shared" si="13"/>
        <v>56.2</v>
      </c>
      <c r="EC6" s="62">
        <f t="shared" si="13"/>
        <v>51.4</v>
      </c>
      <c r="ED6" s="62">
        <f t="shared" si="13"/>
        <v>58.6</v>
      </c>
      <c r="EE6" s="62">
        <f t="shared" si="13"/>
        <v>59.7</v>
      </c>
      <c r="EF6" s="62" t="str">
        <f>IF(EF8="-","【-】","【"&amp;SUBSTITUTE(TEXT(EF8,"#,##0.0"),"-","△")&amp;"】")</f>
        <v>【31.8】</v>
      </c>
      <c r="EG6" s="63">
        <f>IF(EG8="-",NA(),EG8)</f>
        <v>4.8999999999999998E-3</v>
      </c>
      <c r="EH6" s="63">
        <f t="shared" ref="EH6:EP6" si="14">IF(EH8="-",NA(),EH8)</f>
        <v>3.8999999999999998E-3</v>
      </c>
      <c r="EI6" s="63">
        <f t="shared" si="14"/>
        <v>4.4000000000000003E-3</v>
      </c>
      <c r="EJ6" s="63">
        <f t="shared" si="14"/>
        <v>4.3E-3</v>
      </c>
      <c r="EK6" s="63">
        <f t="shared" si="14"/>
        <v>4.1999999999999997E-3</v>
      </c>
      <c r="EL6" s="63">
        <f t="shared" si="14"/>
        <v>5.2600000000000001E-2</v>
      </c>
      <c r="EM6" s="63">
        <f t="shared" si="14"/>
        <v>4.9200000000000001E-2</v>
      </c>
      <c r="EN6" s="63">
        <f t="shared" si="14"/>
        <v>5.16E-2</v>
      </c>
      <c r="EO6" s="63">
        <f t="shared" si="14"/>
        <v>5.6800000000000003E-2</v>
      </c>
      <c r="EP6" s="63">
        <f t="shared" si="14"/>
        <v>5.0599999999999999E-2</v>
      </c>
    </row>
    <row r="7" spans="1:146" s="64" customFormat="1">
      <c r="A7" s="40" t="s">
        <v>123</v>
      </c>
      <c r="B7" s="55">
        <f t="shared" ref="B7:X7" si="15">B8</f>
        <v>2016</v>
      </c>
      <c r="C7" s="55">
        <f t="shared" si="15"/>
        <v>313700</v>
      </c>
      <c r="D7" s="55">
        <f t="shared" si="15"/>
        <v>46</v>
      </c>
      <c r="E7" s="55">
        <f t="shared" si="15"/>
        <v>11</v>
      </c>
      <c r="F7" s="55">
        <f t="shared" si="15"/>
        <v>1</v>
      </c>
      <c r="G7" s="55">
        <f t="shared" si="15"/>
        <v>1</v>
      </c>
      <c r="H7" s="55" t="str">
        <f t="shared" si="15"/>
        <v>鳥取県　湯梨浜町</v>
      </c>
      <c r="I7" s="55" t="str">
        <f t="shared" si="15"/>
        <v>国民宿舎　水明荘</v>
      </c>
      <c r="J7" s="55" t="str">
        <f t="shared" si="15"/>
        <v>法適用</v>
      </c>
      <c r="K7" s="55" t="str">
        <f t="shared" si="15"/>
        <v>観光施設事業</v>
      </c>
      <c r="L7" s="55" t="str">
        <f t="shared" si="15"/>
        <v>休養宿泊施設</v>
      </c>
      <c r="M7" s="55" t="str">
        <f t="shared" si="15"/>
        <v>Ａ２Ｂ２</v>
      </c>
      <c r="N7" s="55">
        <f t="shared" si="15"/>
        <v>0</v>
      </c>
      <c r="O7" s="56">
        <f t="shared" si="15"/>
        <v>0</v>
      </c>
      <c r="P7" s="56">
        <f t="shared" si="15"/>
        <v>55.9</v>
      </c>
      <c r="Q7" s="57">
        <f t="shared" si="15"/>
        <v>1614</v>
      </c>
      <c r="R7" s="58">
        <f t="shared" si="15"/>
        <v>149</v>
      </c>
      <c r="S7" s="59">
        <f t="shared" si="15"/>
        <v>11192</v>
      </c>
      <c r="T7" s="60" t="str">
        <f t="shared" si="15"/>
        <v>導入なし</v>
      </c>
      <c r="U7" s="56">
        <f t="shared" si="15"/>
        <v>22.2</v>
      </c>
      <c r="V7" s="60" t="str">
        <f t="shared" si="15"/>
        <v>有</v>
      </c>
      <c r="W7" s="61">
        <f t="shared" si="15"/>
        <v>10</v>
      </c>
      <c r="X7" s="60" t="str">
        <f t="shared" si="15"/>
        <v>有</v>
      </c>
      <c r="Y7" s="62">
        <f>Y8</f>
        <v>99.8</v>
      </c>
      <c r="Z7" s="62">
        <f t="shared" ref="Z7:AH7" si="16">Z8</f>
        <v>102.1</v>
      </c>
      <c r="AA7" s="62">
        <f t="shared" si="16"/>
        <v>100.5</v>
      </c>
      <c r="AB7" s="62">
        <f t="shared" si="16"/>
        <v>99.1</v>
      </c>
      <c r="AC7" s="62">
        <f t="shared" si="16"/>
        <v>108.4</v>
      </c>
      <c r="AD7" s="62">
        <f t="shared" si="16"/>
        <v>97.3</v>
      </c>
      <c r="AE7" s="62">
        <f t="shared" si="16"/>
        <v>104</v>
      </c>
      <c r="AF7" s="62">
        <f t="shared" si="16"/>
        <v>104.8</v>
      </c>
      <c r="AG7" s="62">
        <f t="shared" si="16"/>
        <v>90.5</v>
      </c>
      <c r="AH7" s="62">
        <f t="shared" si="16"/>
        <v>107.8</v>
      </c>
      <c r="AI7" s="62"/>
      <c r="AJ7" s="62">
        <f>AJ8</f>
        <v>0.3</v>
      </c>
      <c r="AK7" s="62">
        <f t="shared" ref="AK7:AS7" si="17">AK8</f>
        <v>0.2</v>
      </c>
      <c r="AL7" s="62">
        <f t="shared" si="17"/>
        <v>0.1</v>
      </c>
      <c r="AM7" s="62">
        <f t="shared" si="17"/>
        <v>0.1</v>
      </c>
      <c r="AN7" s="62">
        <f t="shared" si="17"/>
        <v>0.1</v>
      </c>
      <c r="AO7" s="62">
        <f t="shared" si="17"/>
        <v>0.9</v>
      </c>
      <c r="AP7" s="62">
        <f t="shared" si="17"/>
        <v>3.7</v>
      </c>
      <c r="AQ7" s="62">
        <f t="shared" si="17"/>
        <v>4.7</v>
      </c>
      <c r="AR7" s="62">
        <f t="shared" si="17"/>
        <v>5</v>
      </c>
      <c r="AS7" s="62">
        <f t="shared" si="17"/>
        <v>5.6</v>
      </c>
      <c r="AT7" s="62"/>
      <c r="AU7" s="57">
        <f>AU8</f>
        <v>63</v>
      </c>
      <c r="AV7" s="57">
        <f t="shared" ref="AV7:BD7" si="18">AV8</f>
        <v>33</v>
      </c>
      <c r="AW7" s="57">
        <f t="shared" si="18"/>
        <v>32</v>
      </c>
      <c r="AX7" s="57">
        <f t="shared" si="18"/>
        <v>25</v>
      </c>
      <c r="AY7" s="57">
        <f t="shared" si="18"/>
        <v>24</v>
      </c>
      <c r="AZ7" s="57">
        <f t="shared" si="18"/>
        <v>177</v>
      </c>
      <c r="BA7" s="57">
        <f t="shared" si="18"/>
        <v>672</v>
      </c>
      <c r="BB7" s="57">
        <f t="shared" si="18"/>
        <v>825</v>
      </c>
      <c r="BC7" s="57">
        <f t="shared" si="18"/>
        <v>934</v>
      </c>
      <c r="BD7" s="57">
        <f t="shared" si="18"/>
        <v>900</v>
      </c>
      <c r="BE7" s="57"/>
      <c r="BF7" s="62">
        <f>BF8</f>
        <v>25.6</v>
      </c>
      <c r="BG7" s="62">
        <f t="shared" ref="BG7:BO7" si="19">BG8</f>
        <v>25.4</v>
      </c>
      <c r="BH7" s="62">
        <f t="shared" si="19"/>
        <v>24.4</v>
      </c>
      <c r="BI7" s="62">
        <f t="shared" si="19"/>
        <v>23.7</v>
      </c>
      <c r="BJ7" s="62">
        <f t="shared" si="19"/>
        <v>23.2</v>
      </c>
      <c r="BK7" s="62">
        <f t="shared" si="19"/>
        <v>24.6</v>
      </c>
      <c r="BL7" s="62">
        <f t="shared" si="19"/>
        <v>24.7</v>
      </c>
      <c r="BM7" s="62">
        <f t="shared" si="19"/>
        <v>25.3</v>
      </c>
      <c r="BN7" s="62">
        <f t="shared" si="19"/>
        <v>23.9</v>
      </c>
      <c r="BO7" s="62">
        <f t="shared" si="19"/>
        <v>25.3</v>
      </c>
      <c r="BP7" s="62"/>
      <c r="BQ7" s="62">
        <f>BQ8</f>
        <v>33.799999999999997</v>
      </c>
      <c r="BR7" s="62">
        <f t="shared" ref="BR7:BZ7" si="20">BR8</f>
        <v>31.8</v>
      </c>
      <c r="BS7" s="62">
        <f t="shared" si="20"/>
        <v>33.9</v>
      </c>
      <c r="BT7" s="62">
        <f t="shared" si="20"/>
        <v>35.1</v>
      </c>
      <c r="BU7" s="62">
        <f t="shared" si="20"/>
        <v>36.200000000000003</v>
      </c>
      <c r="BV7" s="62">
        <f t="shared" si="20"/>
        <v>28.4</v>
      </c>
      <c r="BW7" s="62">
        <f t="shared" si="20"/>
        <v>29.5</v>
      </c>
      <c r="BX7" s="62">
        <f t="shared" si="20"/>
        <v>28.6</v>
      </c>
      <c r="BY7" s="62">
        <f t="shared" si="20"/>
        <v>29.2</v>
      </c>
      <c r="BZ7" s="62">
        <f t="shared" si="20"/>
        <v>28.9</v>
      </c>
      <c r="CA7" s="62"/>
      <c r="CB7" s="62">
        <f>CB8</f>
        <v>19.8</v>
      </c>
      <c r="CC7" s="62">
        <f t="shared" ref="CC7:CK7" si="21">CC8</f>
        <v>22.3</v>
      </c>
      <c r="CD7" s="62">
        <f t="shared" si="21"/>
        <v>19.399999999999999</v>
      </c>
      <c r="CE7" s="62">
        <f t="shared" si="21"/>
        <v>17.8</v>
      </c>
      <c r="CF7" s="62">
        <f t="shared" si="21"/>
        <v>18.5</v>
      </c>
      <c r="CG7" s="62">
        <f t="shared" si="21"/>
        <v>4.3</v>
      </c>
      <c r="CH7" s="62">
        <f t="shared" si="21"/>
        <v>6.4</v>
      </c>
      <c r="CI7" s="62">
        <f t="shared" si="21"/>
        <v>7.7</v>
      </c>
      <c r="CJ7" s="62">
        <f t="shared" si="21"/>
        <v>-253.7</v>
      </c>
      <c r="CK7" s="62">
        <f t="shared" si="21"/>
        <v>11.5</v>
      </c>
      <c r="CL7" s="62"/>
      <c r="CM7" s="57">
        <f>CM8</f>
        <v>64298</v>
      </c>
      <c r="CN7" s="57">
        <f t="shared" ref="CN7:CV7" si="22">CN8</f>
        <v>69935</v>
      </c>
      <c r="CO7" s="57">
        <f t="shared" si="22"/>
        <v>58356</v>
      </c>
      <c r="CP7" s="57">
        <f t="shared" si="22"/>
        <v>51723</v>
      </c>
      <c r="CQ7" s="57">
        <f t="shared" si="22"/>
        <v>52760</v>
      </c>
      <c r="CR7" s="57">
        <f t="shared" si="22"/>
        <v>21153</v>
      </c>
      <c r="CS7" s="57">
        <f t="shared" si="22"/>
        <v>26722</v>
      </c>
      <c r="CT7" s="57">
        <f t="shared" si="22"/>
        <v>20854</v>
      </c>
      <c r="CU7" s="57">
        <f t="shared" si="22"/>
        <v>26933</v>
      </c>
      <c r="CV7" s="57">
        <f t="shared" si="22"/>
        <v>38041</v>
      </c>
      <c r="CW7" s="57"/>
      <c r="CX7" s="62">
        <f>CX8</f>
        <v>48.6</v>
      </c>
      <c r="CY7" s="62">
        <f t="shared" ref="CY7:DG7" si="23">CY8</f>
        <v>51.9</v>
      </c>
      <c r="CZ7" s="62">
        <f t="shared" si="23"/>
        <v>55</v>
      </c>
      <c r="DA7" s="62">
        <f t="shared" si="23"/>
        <v>58</v>
      </c>
      <c r="DB7" s="62">
        <f t="shared" si="23"/>
        <v>59.8</v>
      </c>
      <c r="DC7" s="62">
        <f t="shared" si="23"/>
        <v>47.8</v>
      </c>
      <c r="DD7" s="62">
        <f t="shared" si="23"/>
        <v>49.4</v>
      </c>
      <c r="DE7" s="62">
        <f t="shared" si="23"/>
        <v>53.8</v>
      </c>
      <c r="DF7" s="62">
        <f t="shared" si="23"/>
        <v>54.8</v>
      </c>
      <c r="DG7" s="62">
        <f t="shared" si="23"/>
        <v>56</v>
      </c>
      <c r="DH7" s="62"/>
      <c r="DI7" s="58">
        <f>DI8</f>
        <v>864765</v>
      </c>
      <c r="DJ7" s="58">
        <f>DJ8</f>
        <v>20000</v>
      </c>
      <c r="DK7" s="62">
        <f>DK8</f>
        <v>0.2</v>
      </c>
      <c r="DL7" s="62">
        <f t="shared" ref="DL7:DT7" si="24">DL8</f>
        <v>0</v>
      </c>
      <c r="DM7" s="62">
        <f t="shared" si="24"/>
        <v>0</v>
      </c>
      <c r="DN7" s="62">
        <f t="shared" si="24"/>
        <v>1</v>
      </c>
      <c r="DO7" s="62">
        <f t="shared" si="24"/>
        <v>0</v>
      </c>
      <c r="DP7" s="62">
        <f t="shared" si="24"/>
        <v>86.5</v>
      </c>
      <c r="DQ7" s="62">
        <f t="shared" si="24"/>
        <v>92.1</v>
      </c>
      <c r="DR7" s="62">
        <f t="shared" si="24"/>
        <v>92.6</v>
      </c>
      <c r="DS7" s="62">
        <f t="shared" si="24"/>
        <v>96.9</v>
      </c>
      <c r="DT7" s="62">
        <f t="shared" si="24"/>
        <v>92.5</v>
      </c>
      <c r="DU7" s="62"/>
      <c r="DV7" s="62">
        <f>DV8</f>
        <v>177.2</v>
      </c>
      <c r="DW7" s="62">
        <f t="shared" ref="DW7:EE7" si="25">DW8</f>
        <v>152.69999999999999</v>
      </c>
      <c r="DX7" s="62">
        <f t="shared" si="25"/>
        <v>131.5</v>
      </c>
      <c r="DY7" s="62">
        <f t="shared" si="25"/>
        <v>105.4</v>
      </c>
      <c r="DZ7" s="62">
        <f t="shared" si="25"/>
        <v>76.900000000000006</v>
      </c>
      <c r="EA7" s="62">
        <f t="shared" si="25"/>
        <v>64.400000000000006</v>
      </c>
      <c r="EB7" s="62">
        <f t="shared" si="25"/>
        <v>56.2</v>
      </c>
      <c r="EC7" s="62">
        <f t="shared" si="25"/>
        <v>51.4</v>
      </c>
      <c r="ED7" s="62">
        <f t="shared" si="25"/>
        <v>58.6</v>
      </c>
      <c r="EE7" s="62">
        <f t="shared" si="25"/>
        <v>59.7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313700</v>
      </c>
      <c r="D8" s="65">
        <v>46</v>
      </c>
      <c r="E8" s="65">
        <v>11</v>
      </c>
      <c r="F8" s="65">
        <v>1</v>
      </c>
      <c r="G8" s="65">
        <v>1</v>
      </c>
      <c r="H8" s="65" t="s">
        <v>124</v>
      </c>
      <c r="I8" s="65" t="s">
        <v>125</v>
      </c>
      <c r="J8" s="65" t="s">
        <v>126</v>
      </c>
      <c r="K8" s="65" t="s">
        <v>127</v>
      </c>
      <c r="L8" s="65" t="s">
        <v>128</v>
      </c>
      <c r="M8" s="65" t="s">
        <v>129</v>
      </c>
      <c r="N8" s="65"/>
      <c r="O8" s="66">
        <v>0</v>
      </c>
      <c r="P8" s="66">
        <v>55.9</v>
      </c>
      <c r="Q8" s="67">
        <v>1614</v>
      </c>
      <c r="R8" s="67">
        <v>149</v>
      </c>
      <c r="S8" s="68">
        <v>11192</v>
      </c>
      <c r="T8" s="69" t="s">
        <v>130</v>
      </c>
      <c r="U8" s="66">
        <v>22.2</v>
      </c>
      <c r="V8" s="69" t="s">
        <v>131</v>
      </c>
      <c r="W8" s="70">
        <v>10</v>
      </c>
      <c r="X8" s="69" t="s">
        <v>131</v>
      </c>
      <c r="Y8" s="71">
        <v>99.8</v>
      </c>
      <c r="Z8" s="71">
        <v>102.1</v>
      </c>
      <c r="AA8" s="71">
        <v>100.5</v>
      </c>
      <c r="AB8" s="71">
        <v>99.1</v>
      </c>
      <c r="AC8" s="71">
        <v>108.4</v>
      </c>
      <c r="AD8" s="71">
        <v>97.3</v>
      </c>
      <c r="AE8" s="71">
        <v>104</v>
      </c>
      <c r="AF8" s="71">
        <v>104.8</v>
      </c>
      <c r="AG8" s="71">
        <v>90.5</v>
      </c>
      <c r="AH8" s="71">
        <v>107.8</v>
      </c>
      <c r="AI8" s="71">
        <v>95.9</v>
      </c>
      <c r="AJ8" s="71">
        <v>0.3</v>
      </c>
      <c r="AK8" s="71">
        <v>0.2</v>
      </c>
      <c r="AL8" s="71">
        <v>0.1</v>
      </c>
      <c r="AM8" s="71">
        <v>0.1</v>
      </c>
      <c r="AN8" s="71">
        <v>0.1</v>
      </c>
      <c r="AO8" s="71">
        <v>0.9</v>
      </c>
      <c r="AP8" s="71">
        <v>3.7</v>
      </c>
      <c r="AQ8" s="71">
        <v>4.7</v>
      </c>
      <c r="AR8" s="71">
        <v>5</v>
      </c>
      <c r="AS8" s="71">
        <v>5.6</v>
      </c>
      <c r="AT8" s="71">
        <v>17.5</v>
      </c>
      <c r="AU8" s="72">
        <v>63</v>
      </c>
      <c r="AV8" s="72">
        <v>33</v>
      </c>
      <c r="AW8" s="72">
        <v>32</v>
      </c>
      <c r="AX8" s="72">
        <v>25</v>
      </c>
      <c r="AY8" s="72">
        <v>24</v>
      </c>
      <c r="AZ8" s="72">
        <v>177</v>
      </c>
      <c r="BA8" s="72">
        <v>672</v>
      </c>
      <c r="BB8" s="72">
        <v>825</v>
      </c>
      <c r="BC8" s="72">
        <v>934</v>
      </c>
      <c r="BD8" s="72">
        <v>900</v>
      </c>
      <c r="BE8" s="72">
        <v>868</v>
      </c>
      <c r="BF8" s="71">
        <v>25.6</v>
      </c>
      <c r="BG8" s="71">
        <v>25.4</v>
      </c>
      <c r="BH8" s="71">
        <v>24.4</v>
      </c>
      <c r="BI8" s="71">
        <v>23.7</v>
      </c>
      <c r="BJ8" s="71">
        <v>23.2</v>
      </c>
      <c r="BK8" s="71">
        <v>24.6</v>
      </c>
      <c r="BL8" s="71">
        <v>24.7</v>
      </c>
      <c r="BM8" s="71">
        <v>25.3</v>
      </c>
      <c r="BN8" s="71">
        <v>23.9</v>
      </c>
      <c r="BO8" s="71">
        <v>25.3</v>
      </c>
      <c r="BP8" s="71">
        <v>24</v>
      </c>
      <c r="BQ8" s="71">
        <v>33.799999999999997</v>
      </c>
      <c r="BR8" s="71">
        <v>31.8</v>
      </c>
      <c r="BS8" s="71">
        <v>33.9</v>
      </c>
      <c r="BT8" s="71">
        <v>35.1</v>
      </c>
      <c r="BU8" s="71">
        <v>36.200000000000003</v>
      </c>
      <c r="BV8" s="71">
        <v>28.4</v>
      </c>
      <c r="BW8" s="71">
        <v>29.5</v>
      </c>
      <c r="BX8" s="71">
        <v>28.6</v>
      </c>
      <c r="BY8" s="71">
        <v>29.2</v>
      </c>
      <c r="BZ8" s="71">
        <v>28.9</v>
      </c>
      <c r="CA8" s="71">
        <v>26.8</v>
      </c>
      <c r="CB8" s="71">
        <v>19.8</v>
      </c>
      <c r="CC8" s="71">
        <v>22.3</v>
      </c>
      <c r="CD8" s="71">
        <v>19.399999999999999</v>
      </c>
      <c r="CE8" s="73">
        <v>17.8</v>
      </c>
      <c r="CF8" s="73">
        <v>18.5</v>
      </c>
      <c r="CG8" s="71">
        <v>4.3</v>
      </c>
      <c r="CH8" s="71">
        <v>6.4</v>
      </c>
      <c r="CI8" s="71">
        <v>7.7</v>
      </c>
      <c r="CJ8" s="71">
        <v>-253.7</v>
      </c>
      <c r="CK8" s="71">
        <v>11.5</v>
      </c>
      <c r="CL8" s="71">
        <v>9.6</v>
      </c>
      <c r="CM8" s="72">
        <v>64298</v>
      </c>
      <c r="CN8" s="72">
        <v>69935</v>
      </c>
      <c r="CO8" s="72">
        <v>58356</v>
      </c>
      <c r="CP8" s="72">
        <v>51723</v>
      </c>
      <c r="CQ8" s="72">
        <v>52760</v>
      </c>
      <c r="CR8" s="72">
        <v>21153</v>
      </c>
      <c r="CS8" s="72">
        <v>26722</v>
      </c>
      <c r="CT8" s="72">
        <v>20854</v>
      </c>
      <c r="CU8" s="72">
        <v>26933</v>
      </c>
      <c r="CV8" s="72">
        <v>38041</v>
      </c>
      <c r="CW8" s="72">
        <v>24185</v>
      </c>
      <c r="CX8" s="71">
        <v>48.6</v>
      </c>
      <c r="CY8" s="71">
        <v>51.9</v>
      </c>
      <c r="CZ8" s="71">
        <v>55</v>
      </c>
      <c r="DA8" s="71">
        <v>58</v>
      </c>
      <c r="DB8" s="71">
        <v>59.8</v>
      </c>
      <c r="DC8" s="71">
        <v>47.8</v>
      </c>
      <c r="DD8" s="71">
        <v>49.4</v>
      </c>
      <c r="DE8" s="71">
        <v>53.8</v>
      </c>
      <c r="DF8" s="71">
        <v>54.8</v>
      </c>
      <c r="DG8" s="71">
        <v>56</v>
      </c>
      <c r="DH8" s="71">
        <v>53.4</v>
      </c>
      <c r="DI8" s="67">
        <v>864765</v>
      </c>
      <c r="DJ8" s="67">
        <v>20000</v>
      </c>
      <c r="DK8" s="71">
        <v>0.2</v>
      </c>
      <c r="DL8" s="71">
        <v>0</v>
      </c>
      <c r="DM8" s="71">
        <v>0</v>
      </c>
      <c r="DN8" s="71">
        <v>1</v>
      </c>
      <c r="DO8" s="71">
        <v>0</v>
      </c>
      <c r="DP8" s="71">
        <v>86.5</v>
      </c>
      <c r="DQ8" s="71">
        <v>92.1</v>
      </c>
      <c r="DR8" s="71">
        <v>92.6</v>
      </c>
      <c r="DS8" s="71">
        <v>96.9</v>
      </c>
      <c r="DT8" s="71">
        <v>92.5</v>
      </c>
      <c r="DU8" s="71">
        <v>51</v>
      </c>
      <c r="DV8" s="71">
        <v>177.2</v>
      </c>
      <c r="DW8" s="71">
        <v>152.69999999999999</v>
      </c>
      <c r="DX8" s="71">
        <v>131.5</v>
      </c>
      <c r="DY8" s="71">
        <v>105.4</v>
      </c>
      <c r="DZ8" s="71">
        <v>76.900000000000006</v>
      </c>
      <c r="EA8" s="71">
        <v>64.400000000000006</v>
      </c>
      <c r="EB8" s="71">
        <v>56.2</v>
      </c>
      <c r="EC8" s="71">
        <v>51.4</v>
      </c>
      <c r="ED8" s="71">
        <v>58.6</v>
      </c>
      <c r="EE8" s="71">
        <v>59.7</v>
      </c>
      <c r="EF8" s="71">
        <v>31.8</v>
      </c>
      <c r="EG8" s="74">
        <v>4.8999999999999998E-3</v>
      </c>
      <c r="EH8" s="74">
        <v>3.8999999999999998E-3</v>
      </c>
      <c r="EI8" s="74">
        <v>4.4000000000000003E-3</v>
      </c>
      <c r="EJ8" s="74">
        <v>4.3E-3</v>
      </c>
      <c r="EK8" s="74">
        <v>4.1999999999999997E-3</v>
      </c>
      <c r="EL8" s="74">
        <v>5.2600000000000001E-2</v>
      </c>
      <c r="EM8" s="74">
        <v>4.9200000000000001E-2</v>
      </c>
      <c r="EN8" s="74">
        <v>5.16E-2</v>
      </c>
      <c r="EO8" s="74">
        <v>5.6800000000000003E-2</v>
      </c>
      <c r="EP8" s="74">
        <v>5.0599999999999999E-2</v>
      </c>
    </row>
    <row r="9" spans="1:146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>
      <c r="A10" s="79"/>
      <c r="B10" s="79" t="s">
        <v>132</v>
      </c>
      <c r="C10" s="79" t="s">
        <v>133</v>
      </c>
      <c r="D10" s="79" t="s">
        <v>134</v>
      </c>
      <c r="E10" s="79" t="s">
        <v>135</v>
      </c>
      <c r="F10" s="79" t="s">
        <v>136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>
      <c r="A11" s="79" t="s">
        <v>63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鳥取県庁</cp:lastModifiedBy>
  <cp:lastPrinted>2018-04-05T03:01:39Z</cp:lastPrinted>
  <dcterms:created xsi:type="dcterms:W3CDTF">2018-02-09T01:42:02Z</dcterms:created>
  <dcterms:modified xsi:type="dcterms:W3CDTF">2018-04-17T00:57:52Z</dcterms:modified>
</cp:coreProperties>
</file>