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２表" sheetId="1" r:id="rId1"/>
  </sheets>
  <definedNames>
    <definedName name="_xlnm.Print_Area" localSheetId="0">'第２表'!$A$1:$O$37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<sst xmlns="http://schemas.openxmlformats.org/spreadsheetml/2006/main" count="53" uniqueCount="48">
  <si>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</si>
  <si>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</si>
  <si>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</si>
  <si>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</si>
  <si>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</si>
  <si>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</si>
  <si>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</si>
  <si>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</si>
  <si>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</si>
  <si>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</si>
  <si>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</si>
  <si>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 xml:space="preserve">　　第２表　　市 町 村 別 自 然 動 態 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</si>
  <si>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</si>
  <si>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</si>
  <si>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</si>
  <si>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</si>
  <si>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</si>
  <si>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</si>
  <si>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</si>
  <si>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</si>
  <si>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</si>
  <si>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</si>
  <si>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</si>
  <si>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</si>
  <si>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</si>
  <si>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</si>
  <si>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</si>
  <si>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</si>
  <si>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</si>
  <si>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</si>
  <si>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</si>
  <si>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</si>
  <si>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</si>
  <si>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</si>
  <si>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</si>
  <si>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</si>
  <si>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</si>
  <si>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</si>
  <si>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</si>
  <si>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</si>
  <si>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</si>
  <si>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</si>
  <si>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</si>
  <si>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</si>
  <si>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10/1人口</t>
  </si>
  <si>
    <t>実　　　　　　　　　　　　　　　　　　数　（人）</t>
  </si>
  <si>
    <t>人口1,000人あたり（‰）</t>
  </si>
  <si>
    <t>（Ｈ２８．１０．１～Ｈ２９．９．３０）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</si>
</sst>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19" xfId="0" applyFont="1" applyBorder="1" applyAlignment="1">
      <alignment horizontal="center" vertical="center"/>
    </xf>
    <xf numFmtId="186" fontId="9" fillId="35" borderId="20" xfId="0" applyNumberFormat="1" applyFont="1" applyFill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176" fontId="5" fillId="0" borderId="25" xfId="0" applyFont="1" applyFill="1" applyBorder="1" applyAlignment="1">
      <alignment vertical="center"/>
    </xf>
    <xf numFmtId="176" fontId="4" fillId="0" borderId="26" xfId="0" applyFont="1" applyBorder="1" applyAlignment="1">
      <alignment horizontal="distributed"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6" fontId="9" fillId="0" borderId="28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186" fontId="9" fillId="0" borderId="29" xfId="0" applyNumberFormat="1" applyFont="1" applyBorder="1" applyAlignment="1">
      <alignment vertical="center"/>
    </xf>
    <xf numFmtId="176" fontId="4" fillId="35" borderId="30" xfId="0" applyFont="1" applyFill="1" applyBorder="1" applyAlignment="1">
      <alignment horizontal="center" vertical="center"/>
    </xf>
    <xf numFmtId="176" fontId="4" fillId="0" borderId="0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35" borderId="20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3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3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36" xfId="47" applyFont="1" applyFill="1" applyBorder="1" applyAlignment="1">
      <alignment vertical="center"/>
    </xf>
    <xf numFmtId="38" fontId="9" fillId="0" borderId="29" xfId="47" applyFont="1" applyBorder="1" applyAlignment="1">
      <alignment vertical="center"/>
    </xf>
    <xf numFmtId="38" fontId="9" fillId="0" borderId="23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32" xfId="47" applyFont="1" applyBorder="1" applyAlignment="1">
      <alignment vertical="center"/>
    </xf>
    <xf numFmtId="38" fontId="9" fillId="0" borderId="20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8" xfId="47" applyFont="1" applyBorder="1" applyAlignment="1">
      <alignment vertical="center"/>
    </xf>
    <xf numFmtId="38" fontId="9" fillId="0" borderId="27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39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Border="1" applyAlignment="1">
      <alignment vertical="center"/>
    </xf>
    <xf numFmtId="176" fontId="4" fillId="0" borderId="40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45" xfId="0" applyFont="1" applyBorder="1" applyAlignment="1">
      <alignment horizontal="center"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9" xfId="0" applyFont="1" applyBorder="1" applyAlignment="1">
      <alignment horizontal="distributed" vertical="center"/>
    </xf>
    <xf numFmtId="176" fontId="4" fillId="0" borderId="43" xfId="0" applyFont="1" applyBorder="1" applyAlignment="1">
      <alignment horizontal="center" vertical="center" wrapText="1"/>
    </xf>
    <xf numFmtId="176" fontId="4" fillId="0" borderId="50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5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87" zoomScaleNormal="87" zoomScaleSheetLayoutView="87" zoomScalePageLayoutView="0" workbookViewId="0" topLeftCell="A1">
      <selection activeCell="A3" sqref="A3:E3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customWidth="1"/>
    <col min="17" max="16384" width="10.66015625" style="2" customWidth="1"/>
  </cols>
  <sheetData>
    <row r="1" spans="1:15" ht="28.5" customHeight="1">
      <c r="A1" s="90" t="s">
        <v>11</v>
      </c>
      <c r="B1" s="91"/>
      <c r="C1" s="91"/>
      <c r="D1" s="91"/>
      <c r="E1" s="91"/>
      <c r="F1" s="91"/>
      <c r="G1" s="91"/>
      <c r="H1" s="91"/>
      <c r="I1" s="91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100" t="s">
        <v>47</v>
      </c>
      <c r="B3" s="100"/>
      <c r="C3" s="100"/>
      <c r="D3" s="100"/>
      <c r="E3" s="100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95" t="s">
        <v>0</v>
      </c>
      <c r="C4" s="5"/>
      <c r="D4" s="92" t="s">
        <v>45</v>
      </c>
      <c r="E4" s="93"/>
      <c r="F4" s="93"/>
      <c r="G4" s="93"/>
      <c r="H4" s="93"/>
      <c r="I4" s="93"/>
      <c r="J4" s="93"/>
      <c r="K4" s="93"/>
      <c r="L4" s="94"/>
      <c r="M4" s="92" t="s">
        <v>46</v>
      </c>
      <c r="N4" s="93"/>
      <c r="O4" s="101"/>
    </row>
    <row r="5" spans="1:15" ht="28.5" customHeight="1">
      <c r="A5" s="10"/>
      <c r="B5" s="96"/>
      <c r="C5" s="6"/>
      <c r="D5" s="86" t="s">
        <v>13</v>
      </c>
      <c r="E5" s="82"/>
      <c r="F5" s="82"/>
      <c r="G5" s="86" t="s">
        <v>1</v>
      </c>
      <c r="H5" s="82"/>
      <c r="I5" s="83"/>
      <c r="J5" s="82" t="s">
        <v>2</v>
      </c>
      <c r="K5" s="82"/>
      <c r="L5" s="83"/>
      <c r="M5" s="98" t="s">
        <v>14</v>
      </c>
      <c r="N5" s="80" t="s">
        <v>7</v>
      </c>
      <c r="O5" s="87" t="s">
        <v>8</v>
      </c>
    </row>
    <row r="6" spans="1:16" ht="28.5" customHeight="1">
      <c r="A6" s="11"/>
      <c r="B6" s="97"/>
      <c r="C6" s="6"/>
      <c r="D6" s="21" t="s">
        <v>3</v>
      </c>
      <c r="E6" s="23" t="s">
        <v>4</v>
      </c>
      <c r="F6" s="22" t="s">
        <v>5</v>
      </c>
      <c r="G6" s="21" t="s">
        <v>6</v>
      </c>
      <c r="H6" s="23" t="s">
        <v>4</v>
      </c>
      <c r="I6" s="24" t="s">
        <v>5</v>
      </c>
      <c r="J6" s="22" t="s">
        <v>6</v>
      </c>
      <c r="K6" s="23" t="s">
        <v>4</v>
      </c>
      <c r="L6" s="24" t="s">
        <v>5</v>
      </c>
      <c r="M6" s="99"/>
      <c r="N6" s="81"/>
      <c r="O6" s="88"/>
      <c r="P6" s="12" t="s">
        <v>44</v>
      </c>
    </row>
    <row r="7" spans="1:16" s="4" customFormat="1" ht="27.75" customHeight="1">
      <c r="A7" s="17"/>
      <c r="B7" s="18" t="s">
        <v>9</v>
      </c>
      <c r="C7" s="44"/>
      <c r="D7" s="52">
        <f>G7-J7</f>
        <v>-3195</v>
      </c>
      <c r="E7" s="53">
        <f>H7-K7</f>
        <v>-1490</v>
      </c>
      <c r="F7" s="54">
        <f>I7-L7</f>
        <v>-1705</v>
      </c>
      <c r="G7" s="52">
        <f aca="true" t="shared" si="0" ref="G7:G13">H7+I7</f>
        <v>4272</v>
      </c>
      <c r="H7" s="53">
        <f>H8+H9</f>
        <v>2191</v>
      </c>
      <c r="I7" s="55">
        <f>I8+I9</f>
        <v>2081</v>
      </c>
      <c r="J7" s="54">
        <f aca="true" t="shared" si="1" ref="J7:J36">K7+L7</f>
        <v>7467</v>
      </c>
      <c r="K7" s="53">
        <f>K8+K9</f>
        <v>3681</v>
      </c>
      <c r="L7" s="55">
        <f>L8+L9</f>
        <v>3786</v>
      </c>
      <c r="M7" s="19">
        <f aca="true" t="shared" si="2" ref="M7:M12">(D7/P7)*1000</f>
        <v>-5.652536210730796</v>
      </c>
      <c r="N7" s="25">
        <f aca="true" t="shared" si="3" ref="N7:N12">(G7/P7)*1000</f>
        <v>7.557945130592163</v>
      </c>
      <c r="O7" s="20">
        <f aca="true" t="shared" si="4" ref="O7:O12">(J7/P7)*1000</f>
        <v>13.210481341322959</v>
      </c>
      <c r="P7" s="12">
        <v>565233</v>
      </c>
    </row>
    <row r="8" spans="1:16" s="4" customFormat="1" ht="27.75" customHeight="1">
      <c r="A8" s="10"/>
      <c r="B8" s="27" t="s">
        <v>32</v>
      </c>
      <c r="C8" s="27"/>
      <c r="D8" s="56">
        <f aca="true" t="shared" si="5" ref="D8:F9">G8-J8</f>
        <v>-1673</v>
      </c>
      <c r="E8" s="57">
        <f t="shared" si="5"/>
        <v>-788</v>
      </c>
      <c r="F8" s="58">
        <f t="shared" si="5"/>
        <v>-885</v>
      </c>
      <c r="G8" s="56">
        <f t="shared" si="0"/>
        <v>3360</v>
      </c>
      <c r="H8" s="57">
        <f>SUM(H13:H16)</f>
        <v>1718</v>
      </c>
      <c r="I8" s="59">
        <f>SUM(I13:I16)</f>
        <v>1642</v>
      </c>
      <c r="J8" s="58">
        <f>K8+L8</f>
        <v>5033</v>
      </c>
      <c r="K8" s="57">
        <f>SUM(K13:K16)</f>
        <v>2506</v>
      </c>
      <c r="L8" s="59">
        <f>SUM(L13:L16)</f>
        <v>2527</v>
      </c>
      <c r="M8" s="28">
        <f t="shared" si="2"/>
        <v>-3.9669742869879445</v>
      </c>
      <c r="N8" s="29">
        <f t="shared" si="3"/>
        <v>7.967145011523907</v>
      </c>
      <c r="O8" s="30">
        <f t="shared" si="4"/>
        <v>11.93411929851185</v>
      </c>
      <c r="P8" s="12">
        <v>421732</v>
      </c>
    </row>
    <row r="9" spans="1:16" s="4" customFormat="1" ht="27.75" customHeight="1">
      <c r="A9" s="10"/>
      <c r="B9" s="27" t="s">
        <v>33</v>
      </c>
      <c r="C9" s="27"/>
      <c r="D9" s="56">
        <f t="shared" si="5"/>
        <v>-1522</v>
      </c>
      <c r="E9" s="57">
        <f t="shared" si="5"/>
        <v>-702</v>
      </c>
      <c r="F9" s="58">
        <f t="shared" si="5"/>
        <v>-820</v>
      </c>
      <c r="G9" s="56">
        <f t="shared" si="0"/>
        <v>912</v>
      </c>
      <c r="H9" s="57">
        <f>H17+H19+H23+H28+H33</f>
        <v>473</v>
      </c>
      <c r="I9" s="60">
        <f>I17+I19+I23+I28+I33</f>
        <v>439</v>
      </c>
      <c r="J9" s="58">
        <f>K9+L9</f>
        <v>2434</v>
      </c>
      <c r="K9" s="57">
        <f>K17+K19+K23+K28+K33</f>
        <v>1175</v>
      </c>
      <c r="L9" s="60">
        <f>L17+L19+L23+L28+L33</f>
        <v>1259</v>
      </c>
      <c r="M9" s="28">
        <f t="shared" si="2"/>
        <v>-10.606197866216961</v>
      </c>
      <c r="N9" s="29">
        <f t="shared" si="3"/>
        <v>6.355356408666142</v>
      </c>
      <c r="O9" s="30">
        <f t="shared" si="4"/>
        <v>16.961554274883103</v>
      </c>
      <c r="P9" s="12">
        <v>143501</v>
      </c>
    </row>
    <row r="10" spans="1:16" s="4" customFormat="1" ht="27.75" customHeight="1">
      <c r="A10" s="31"/>
      <c r="B10" s="46" t="s">
        <v>39</v>
      </c>
      <c r="C10" s="47"/>
      <c r="D10" s="61">
        <f aca="true" t="shared" si="6" ref="D10:F13">G10-J10</f>
        <v>-1208</v>
      </c>
      <c r="E10" s="62">
        <f t="shared" si="6"/>
        <v>-605</v>
      </c>
      <c r="F10" s="63">
        <f t="shared" si="6"/>
        <v>-603</v>
      </c>
      <c r="G10" s="61">
        <f t="shared" si="0"/>
        <v>1643</v>
      </c>
      <c r="H10" s="62">
        <f>H13+H17+H19</f>
        <v>826</v>
      </c>
      <c r="I10" s="64">
        <f>I13+I17+I19</f>
        <v>817</v>
      </c>
      <c r="J10" s="63">
        <f>K10+L10</f>
        <v>2851</v>
      </c>
      <c r="K10" s="62">
        <f>K13+K17+K19</f>
        <v>1431</v>
      </c>
      <c r="L10" s="64">
        <f>L13+L17+L19</f>
        <v>1420</v>
      </c>
      <c r="M10" s="48">
        <f t="shared" si="2"/>
        <v>-5.267748124890982</v>
      </c>
      <c r="N10" s="49">
        <f t="shared" si="3"/>
        <v>7.164660736089307</v>
      </c>
      <c r="O10" s="50">
        <f t="shared" si="4"/>
        <v>12.43240886098029</v>
      </c>
      <c r="P10" s="12">
        <v>229320</v>
      </c>
    </row>
    <row r="11" spans="1:16" s="4" customFormat="1" ht="27.75" customHeight="1">
      <c r="A11" s="10"/>
      <c r="B11" s="45" t="s">
        <v>40</v>
      </c>
      <c r="C11" s="27"/>
      <c r="D11" s="56">
        <f t="shared" si="6"/>
        <v>-736</v>
      </c>
      <c r="E11" s="57">
        <f t="shared" si="6"/>
        <v>-343</v>
      </c>
      <c r="F11" s="58">
        <f t="shared" si="6"/>
        <v>-393</v>
      </c>
      <c r="G11" s="56">
        <f t="shared" si="0"/>
        <v>744</v>
      </c>
      <c r="H11" s="57">
        <f>H15+H23</f>
        <v>375</v>
      </c>
      <c r="I11" s="60">
        <f>I15+I23</f>
        <v>369</v>
      </c>
      <c r="J11" s="58">
        <f>K11+L11</f>
        <v>1480</v>
      </c>
      <c r="K11" s="57">
        <f>K15+K23</f>
        <v>718</v>
      </c>
      <c r="L11" s="60">
        <f>L15+L23</f>
        <v>762</v>
      </c>
      <c r="M11" s="51">
        <f t="shared" si="2"/>
        <v>-7.205725418783838</v>
      </c>
      <c r="N11" s="29">
        <f t="shared" si="3"/>
        <v>7.284048521161923</v>
      </c>
      <c r="O11" s="30">
        <f t="shared" si="4"/>
        <v>14.489773939945762</v>
      </c>
      <c r="P11" s="12">
        <v>102141</v>
      </c>
    </row>
    <row r="12" spans="1:16" s="4" customFormat="1" ht="27.75" customHeight="1">
      <c r="A12" s="10"/>
      <c r="B12" s="45" t="s">
        <v>41</v>
      </c>
      <c r="C12" s="27"/>
      <c r="D12" s="56">
        <f t="shared" si="6"/>
        <v>-1251</v>
      </c>
      <c r="E12" s="57">
        <f t="shared" si="6"/>
        <v>-542</v>
      </c>
      <c r="F12" s="58">
        <f t="shared" si="6"/>
        <v>-709</v>
      </c>
      <c r="G12" s="56">
        <f t="shared" si="0"/>
        <v>1885</v>
      </c>
      <c r="H12" s="57">
        <f>H14+H16+H28+H33</f>
        <v>990</v>
      </c>
      <c r="I12" s="65">
        <f>I14+I16+I28+I33</f>
        <v>895</v>
      </c>
      <c r="J12" s="58">
        <f>K12+L12</f>
        <v>3136</v>
      </c>
      <c r="K12" s="57">
        <f>K14+K16+K28+K33</f>
        <v>1532</v>
      </c>
      <c r="L12" s="65">
        <f>L14+L16+L28+L33</f>
        <v>1604</v>
      </c>
      <c r="M12" s="28">
        <f t="shared" si="2"/>
        <v>-5.3513679995893435</v>
      </c>
      <c r="N12" s="29">
        <f t="shared" si="3"/>
        <v>8.063412213609842</v>
      </c>
      <c r="O12" s="30">
        <f t="shared" si="4"/>
        <v>13.414780213199185</v>
      </c>
      <c r="P12" s="12">
        <v>233772</v>
      </c>
    </row>
    <row r="13" spans="1:16" ht="27.75" customHeight="1">
      <c r="A13" s="31"/>
      <c r="B13" s="32" t="s">
        <v>31</v>
      </c>
      <c r="C13" s="32"/>
      <c r="D13" s="66">
        <f t="shared" si="6"/>
        <v>-778</v>
      </c>
      <c r="E13" s="67">
        <f t="shared" si="6"/>
        <v>-390</v>
      </c>
      <c r="F13" s="68">
        <f t="shared" si="6"/>
        <v>-388</v>
      </c>
      <c r="G13" s="66">
        <f t="shared" si="0"/>
        <v>1423</v>
      </c>
      <c r="H13" s="62">
        <v>719</v>
      </c>
      <c r="I13" s="69">
        <v>704</v>
      </c>
      <c r="J13" s="63">
        <f t="shared" si="1"/>
        <v>2201</v>
      </c>
      <c r="K13" s="62">
        <v>1109</v>
      </c>
      <c r="L13" s="69">
        <v>1092</v>
      </c>
      <c r="M13" s="33">
        <f aca="true" t="shared" si="7" ref="M13:M36">(D13/P13)*1000</f>
        <v>-4.060521604793294</v>
      </c>
      <c r="N13" s="34">
        <f aca="true" t="shared" si="8" ref="N13:N36">(G13/P13)*1000</f>
        <v>7.426892343985679</v>
      </c>
      <c r="O13" s="35">
        <f aca="true" t="shared" si="9" ref="O13:O36">(J13/P13)*1000</f>
        <v>11.487413948778972</v>
      </c>
      <c r="P13" s="12">
        <v>191601</v>
      </c>
    </row>
    <row r="14" spans="1:16" ht="27.75" customHeight="1">
      <c r="A14" s="10"/>
      <c r="B14" s="6" t="s">
        <v>30</v>
      </c>
      <c r="C14" s="6"/>
      <c r="D14" s="70">
        <f>G14-J14</f>
        <v>-392</v>
      </c>
      <c r="E14" s="71">
        <f aca="true" t="shared" si="10" ref="E14:E36">H14-K14</f>
        <v>-156</v>
      </c>
      <c r="F14" s="72">
        <f>I14-L14</f>
        <v>-236</v>
      </c>
      <c r="G14" s="70">
        <f aca="true" t="shared" si="11" ref="G14:G36">H14+I14</f>
        <v>1336</v>
      </c>
      <c r="H14" s="57">
        <v>691</v>
      </c>
      <c r="I14" s="59">
        <v>645</v>
      </c>
      <c r="J14" s="58">
        <f t="shared" si="1"/>
        <v>1728</v>
      </c>
      <c r="K14" s="57">
        <v>847</v>
      </c>
      <c r="L14" s="59">
        <v>881</v>
      </c>
      <c r="M14" s="13">
        <f t="shared" si="7"/>
        <v>-2.63582571274879</v>
      </c>
      <c r="N14" s="26">
        <f t="shared" si="8"/>
        <v>8.983324367939753</v>
      </c>
      <c r="O14" s="14">
        <f t="shared" si="9"/>
        <v>11.619150080688543</v>
      </c>
      <c r="P14" s="12">
        <v>148720</v>
      </c>
    </row>
    <row r="15" spans="1:16" ht="27.75" customHeight="1">
      <c r="A15" s="10"/>
      <c r="B15" s="6" t="s">
        <v>15</v>
      </c>
      <c r="C15" s="6"/>
      <c r="D15" s="70">
        <f aca="true" t="shared" si="12" ref="D15:F17">G15-J15</f>
        <v>-280</v>
      </c>
      <c r="E15" s="71">
        <f t="shared" si="10"/>
        <v>-133</v>
      </c>
      <c r="F15" s="72">
        <f t="shared" si="12"/>
        <v>-147</v>
      </c>
      <c r="G15" s="70">
        <f t="shared" si="11"/>
        <v>364</v>
      </c>
      <c r="H15" s="57">
        <v>184</v>
      </c>
      <c r="I15" s="59">
        <v>180</v>
      </c>
      <c r="J15" s="58">
        <f t="shared" si="1"/>
        <v>644</v>
      </c>
      <c r="K15" s="57">
        <v>317</v>
      </c>
      <c r="L15" s="59">
        <v>327</v>
      </c>
      <c r="M15" s="13">
        <f t="shared" si="7"/>
        <v>-5.835764902042517</v>
      </c>
      <c r="N15" s="26">
        <f t="shared" si="8"/>
        <v>7.586494372655273</v>
      </c>
      <c r="O15" s="14">
        <f t="shared" si="9"/>
        <v>13.422259274697792</v>
      </c>
      <c r="P15" s="12">
        <v>47980</v>
      </c>
    </row>
    <row r="16" spans="1:16" ht="27.75" customHeight="1">
      <c r="A16" s="36"/>
      <c r="B16" s="37" t="s">
        <v>16</v>
      </c>
      <c r="C16" s="37"/>
      <c r="D16" s="73">
        <f t="shared" si="12"/>
        <v>-223</v>
      </c>
      <c r="E16" s="74">
        <f t="shared" si="10"/>
        <v>-109</v>
      </c>
      <c r="F16" s="75">
        <f t="shared" si="12"/>
        <v>-114</v>
      </c>
      <c r="G16" s="73">
        <f t="shared" si="11"/>
        <v>237</v>
      </c>
      <c r="H16" s="76">
        <v>124</v>
      </c>
      <c r="I16" s="77">
        <v>113</v>
      </c>
      <c r="J16" s="78">
        <f t="shared" si="1"/>
        <v>460</v>
      </c>
      <c r="K16" s="76">
        <v>233</v>
      </c>
      <c r="L16" s="77">
        <v>227</v>
      </c>
      <c r="M16" s="38">
        <f t="shared" si="7"/>
        <v>-6.670455565193982</v>
      </c>
      <c r="N16" s="39">
        <f t="shared" si="8"/>
        <v>7.089228560318268</v>
      </c>
      <c r="O16" s="40">
        <f t="shared" si="9"/>
        <v>13.75968412551225</v>
      </c>
      <c r="P16" s="12">
        <v>33431</v>
      </c>
    </row>
    <row r="17" spans="1:16" ht="27.75" customHeight="1">
      <c r="A17" s="10"/>
      <c r="B17" s="6" t="s">
        <v>34</v>
      </c>
      <c r="C17" s="6"/>
      <c r="D17" s="70">
        <f t="shared" si="12"/>
        <v>-124</v>
      </c>
      <c r="E17" s="67">
        <f>H17-K17</f>
        <v>-58</v>
      </c>
      <c r="F17" s="79">
        <f>I17-L17</f>
        <v>-66</v>
      </c>
      <c r="G17" s="70">
        <f>H17+I17</f>
        <v>73</v>
      </c>
      <c r="H17" s="57">
        <v>34</v>
      </c>
      <c r="I17" s="59">
        <v>39</v>
      </c>
      <c r="J17" s="58">
        <f>K17+L17</f>
        <v>197</v>
      </c>
      <c r="K17" s="57">
        <v>92</v>
      </c>
      <c r="L17" s="59">
        <v>105</v>
      </c>
      <c r="M17" s="43">
        <f>(D17/P17)*1000</f>
        <v>-11.009500133179436</v>
      </c>
      <c r="N17" s="34">
        <f>(G17/P17)*1000</f>
        <v>6.4813992719524105</v>
      </c>
      <c r="O17" s="35">
        <f>(J17/P17)*1000</f>
        <v>17.49089940513185</v>
      </c>
      <c r="P17" s="12">
        <v>11263</v>
      </c>
    </row>
    <row r="18" spans="1:16" ht="27.75" customHeight="1">
      <c r="A18" s="10"/>
      <c r="B18" s="7" t="s">
        <v>17</v>
      </c>
      <c r="C18" s="7"/>
      <c r="D18" s="70">
        <f aca="true" t="shared" si="13" ref="D18:F21">G18-J18</f>
        <v>-124</v>
      </c>
      <c r="E18" s="71">
        <f t="shared" si="10"/>
        <v>-58</v>
      </c>
      <c r="F18" s="72">
        <f t="shared" si="13"/>
        <v>-66</v>
      </c>
      <c r="G18" s="70">
        <f t="shared" si="11"/>
        <v>73</v>
      </c>
      <c r="H18" s="57">
        <v>34</v>
      </c>
      <c r="I18" s="59">
        <v>39</v>
      </c>
      <c r="J18" s="58">
        <f t="shared" si="1"/>
        <v>197</v>
      </c>
      <c r="K18" s="57">
        <v>92</v>
      </c>
      <c r="L18" s="59">
        <v>105</v>
      </c>
      <c r="M18" s="13">
        <f t="shared" si="7"/>
        <v>-11.009500133179436</v>
      </c>
      <c r="N18" s="26">
        <f t="shared" si="8"/>
        <v>6.4813992719524105</v>
      </c>
      <c r="O18" s="14">
        <f t="shared" si="9"/>
        <v>17.49089940513185</v>
      </c>
      <c r="P18" s="12">
        <v>11263</v>
      </c>
    </row>
    <row r="19" spans="1:16" ht="27.75" customHeight="1">
      <c r="A19" s="31"/>
      <c r="B19" s="41" t="s">
        <v>35</v>
      </c>
      <c r="C19" s="41"/>
      <c r="D19" s="66">
        <f>G19-J19</f>
        <v>-306</v>
      </c>
      <c r="E19" s="67">
        <f>H19-K19</f>
        <v>-157</v>
      </c>
      <c r="F19" s="68">
        <f>I19-L19</f>
        <v>-149</v>
      </c>
      <c r="G19" s="66">
        <f>H19+I19</f>
        <v>147</v>
      </c>
      <c r="H19" s="62">
        <v>73</v>
      </c>
      <c r="I19" s="64">
        <v>74</v>
      </c>
      <c r="J19" s="63">
        <f>K19+L19</f>
        <v>453</v>
      </c>
      <c r="K19" s="62">
        <v>230</v>
      </c>
      <c r="L19" s="64">
        <v>223</v>
      </c>
      <c r="M19" s="33">
        <f>(D19/P19)*1000</f>
        <v>-11.566374357423648</v>
      </c>
      <c r="N19" s="34">
        <f>(G19/P19)*1000</f>
        <v>5.556395524644692</v>
      </c>
      <c r="O19" s="35">
        <f>(J19/P19)*1000</f>
        <v>17.12276988206834</v>
      </c>
      <c r="P19" s="12">
        <v>26456</v>
      </c>
    </row>
    <row r="20" spans="1:16" ht="27.75" customHeight="1">
      <c r="A20" s="10"/>
      <c r="B20" s="7" t="s">
        <v>18</v>
      </c>
      <c r="C20" s="7"/>
      <c r="D20" s="70">
        <f t="shared" si="13"/>
        <v>-61</v>
      </c>
      <c r="E20" s="71">
        <f t="shared" si="10"/>
        <v>-31</v>
      </c>
      <c r="F20" s="72">
        <f t="shared" si="13"/>
        <v>-30</v>
      </c>
      <c r="G20" s="70">
        <f t="shared" si="11"/>
        <v>12</v>
      </c>
      <c r="H20" s="57">
        <v>9</v>
      </c>
      <c r="I20" s="59">
        <v>3</v>
      </c>
      <c r="J20" s="58">
        <f t="shared" si="1"/>
        <v>73</v>
      </c>
      <c r="K20" s="57">
        <v>40</v>
      </c>
      <c r="L20" s="59">
        <v>33</v>
      </c>
      <c r="M20" s="13">
        <f t="shared" si="7"/>
        <v>-19.488817891373802</v>
      </c>
      <c r="N20" s="26">
        <f t="shared" si="8"/>
        <v>3.8338658146964857</v>
      </c>
      <c r="O20" s="14">
        <f t="shared" si="9"/>
        <v>23.322683706070286</v>
      </c>
      <c r="P20" s="12">
        <v>3130</v>
      </c>
    </row>
    <row r="21" spans="1:16" ht="27.75" customHeight="1">
      <c r="A21" s="10"/>
      <c r="B21" s="7" t="s">
        <v>19</v>
      </c>
      <c r="C21" s="7"/>
      <c r="D21" s="70">
        <f t="shared" si="13"/>
        <v>-93</v>
      </c>
      <c r="E21" s="71">
        <f t="shared" si="10"/>
        <v>-49</v>
      </c>
      <c r="F21" s="72">
        <f t="shared" si="13"/>
        <v>-44</v>
      </c>
      <c r="G21" s="70">
        <f t="shared" si="11"/>
        <v>33</v>
      </c>
      <c r="H21" s="57">
        <v>16</v>
      </c>
      <c r="I21" s="59">
        <v>17</v>
      </c>
      <c r="J21" s="58">
        <f t="shared" si="1"/>
        <v>126</v>
      </c>
      <c r="K21" s="57">
        <v>65</v>
      </c>
      <c r="L21" s="59">
        <v>61</v>
      </c>
      <c r="M21" s="13">
        <f t="shared" si="7"/>
        <v>-13.468501086169443</v>
      </c>
      <c r="N21" s="26">
        <f t="shared" si="8"/>
        <v>4.779145546705286</v>
      </c>
      <c r="O21" s="14">
        <f t="shared" si="9"/>
        <v>18.247646632874726</v>
      </c>
      <c r="P21" s="12">
        <v>6905</v>
      </c>
    </row>
    <row r="22" spans="1:16" ht="27.75" customHeight="1">
      <c r="A22" s="36"/>
      <c r="B22" s="42" t="s">
        <v>20</v>
      </c>
      <c r="C22" s="42"/>
      <c r="D22" s="73">
        <f aca="true" t="shared" si="14" ref="D22:F23">G22-J22</f>
        <v>-152</v>
      </c>
      <c r="E22" s="74">
        <f t="shared" si="14"/>
        <v>-77</v>
      </c>
      <c r="F22" s="75">
        <f t="shared" si="14"/>
        <v>-75</v>
      </c>
      <c r="G22" s="73">
        <f>H22+I22</f>
        <v>102</v>
      </c>
      <c r="H22" s="76">
        <v>48</v>
      </c>
      <c r="I22" s="77">
        <v>54</v>
      </c>
      <c r="J22" s="78">
        <f>K22+L22</f>
        <v>254</v>
      </c>
      <c r="K22" s="76">
        <v>125</v>
      </c>
      <c r="L22" s="77">
        <v>129</v>
      </c>
      <c r="M22" s="38">
        <f t="shared" si="7"/>
        <v>-9.256439924486937</v>
      </c>
      <c r="N22" s="39">
        <f t="shared" si="8"/>
        <v>6.211558370379392</v>
      </c>
      <c r="O22" s="40">
        <f t="shared" si="9"/>
        <v>15.46799829486633</v>
      </c>
      <c r="P22" s="12">
        <v>16421</v>
      </c>
    </row>
    <row r="23" spans="1:16" ht="27.75" customHeight="1">
      <c r="A23" s="10"/>
      <c r="B23" s="7" t="s">
        <v>36</v>
      </c>
      <c r="C23" s="7"/>
      <c r="D23" s="66">
        <f t="shared" si="14"/>
        <v>-456</v>
      </c>
      <c r="E23" s="67">
        <f t="shared" si="14"/>
        <v>-210</v>
      </c>
      <c r="F23" s="68">
        <f t="shared" si="14"/>
        <v>-246</v>
      </c>
      <c r="G23" s="66">
        <f>H23+I23</f>
        <v>380</v>
      </c>
      <c r="H23" s="62">
        <v>191</v>
      </c>
      <c r="I23" s="64">
        <v>189</v>
      </c>
      <c r="J23" s="63">
        <f>K23+L23</f>
        <v>836</v>
      </c>
      <c r="K23" s="62">
        <v>401</v>
      </c>
      <c r="L23" s="64">
        <v>435</v>
      </c>
      <c r="M23" s="33">
        <f t="shared" si="7"/>
        <v>-8.419342331197726</v>
      </c>
      <c r="N23" s="34">
        <f t="shared" si="8"/>
        <v>7.016118609331437</v>
      </c>
      <c r="O23" s="35">
        <f t="shared" si="9"/>
        <v>15.435460940529163</v>
      </c>
      <c r="P23" s="12">
        <v>54161</v>
      </c>
    </row>
    <row r="24" spans="1:16" ht="27.75" customHeight="1">
      <c r="A24" s="10"/>
      <c r="B24" s="7" t="s">
        <v>21</v>
      </c>
      <c r="C24" s="7"/>
      <c r="D24" s="70">
        <f aca="true" t="shared" si="15" ref="D24:F26">G24-J24</f>
        <v>-77</v>
      </c>
      <c r="E24" s="71">
        <f t="shared" si="10"/>
        <v>-34</v>
      </c>
      <c r="F24" s="72">
        <f t="shared" si="15"/>
        <v>-43</v>
      </c>
      <c r="G24" s="70">
        <f t="shared" si="11"/>
        <v>41</v>
      </c>
      <c r="H24" s="57">
        <v>21</v>
      </c>
      <c r="I24" s="59">
        <v>20</v>
      </c>
      <c r="J24" s="58">
        <f t="shared" si="1"/>
        <v>118</v>
      </c>
      <c r="K24" s="57">
        <v>55</v>
      </c>
      <c r="L24" s="59">
        <v>63</v>
      </c>
      <c r="M24" s="13">
        <f t="shared" si="7"/>
        <v>-12.200919030264616</v>
      </c>
      <c r="N24" s="26">
        <f t="shared" si="8"/>
        <v>6.49659324988116</v>
      </c>
      <c r="O24" s="14">
        <f t="shared" si="9"/>
        <v>18.697512280145776</v>
      </c>
      <c r="P24" s="12">
        <v>6311</v>
      </c>
    </row>
    <row r="25" spans="1:16" ht="27.75" customHeight="1">
      <c r="A25" s="10"/>
      <c r="B25" s="7" t="s">
        <v>10</v>
      </c>
      <c r="C25" s="7"/>
      <c r="D25" s="70">
        <f t="shared" si="15"/>
        <v>-113</v>
      </c>
      <c r="E25" s="71">
        <f t="shared" si="10"/>
        <v>-64</v>
      </c>
      <c r="F25" s="72">
        <f t="shared" si="15"/>
        <v>-49</v>
      </c>
      <c r="G25" s="70">
        <f>H25+I25</f>
        <v>131</v>
      </c>
      <c r="H25" s="57">
        <v>69</v>
      </c>
      <c r="I25" s="59">
        <v>62</v>
      </c>
      <c r="J25" s="58">
        <f t="shared" si="1"/>
        <v>244</v>
      </c>
      <c r="K25" s="57">
        <v>133</v>
      </c>
      <c r="L25" s="59">
        <v>111</v>
      </c>
      <c r="M25" s="13">
        <f t="shared" si="7"/>
        <v>-6.93336605718493</v>
      </c>
      <c r="N25" s="26">
        <f t="shared" si="8"/>
        <v>8.03779604859492</v>
      </c>
      <c r="O25" s="14">
        <f t="shared" si="9"/>
        <v>14.97116210577985</v>
      </c>
      <c r="P25" s="12">
        <v>16298</v>
      </c>
    </row>
    <row r="26" spans="1:16" ht="27.75" customHeight="1">
      <c r="A26" s="10"/>
      <c r="B26" s="7" t="s">
        <v>22</v>
      </c>
      <c r="C26" s="7"/>
      <c r="D26" s="70">
        <f t="shared" si="15"/>
        <v>-158</v>
      </c>
      <c r="E26" s="71">
        <f t="shared" si="10"/>
        <v>-65</v>
      </c>
      <c r="F26" s="72">
        <f t="shared" si="15"/>
        <v>-93</v>
      </c>
      <c r="G26" s="70">
        <f>H26+I26</f>
        <v>116</v>
      </c>
      <c r="H26" s="57">
        <v>55</v>
      </c>
      <c r="I26" s="59">
        <v>61</v>
      </c>
      <c r="J26" s="58">
        <f t="shared" si="1"/>
        <v>274</v>
      </c>
      <c r="K26" s="57">
        <v>120</v>
      </c>
      <c r="L26" s="59">
        <v>154</v>
      </c>
      <c r="M26" s="13">
        <f t="shared" si="7"/>
        <v>-9.288653733098176</v>
      </c>
      <c r="N26" s="26">
        <f t="shared" si="8"/>
        <v>6.819517930629042</v>
      </c>
      <c r="O26" s="14">
        <f t="shared" si="9"/>
        <v>16.10817166372722</v>
      </c>
      <c r="P26" s="12">
        <v>17010</v>
      </c>
    </row>
    <row r="27" spans="1:16" ht="27.75" customHeight="1">
      <c r="A27" s="10"/>
      <c r="B27" s="7" t="s">
        <v>23</v>
      </c>
      <c r="C27" s="7"/>
      <c r="D27" s="70">
        <f aca="true" t="shared" si="16" ref="D27:F28">G27-J27</f>
        <v>-108</v>
      </c>
      <c r="E27" s="71">
        <f t="shared" si="16"/>
        <v>-47</v>
      </c>
      <c r="F27" s="72">
        <f t="shared" si="16"/>
        <v>-61</v>
      </c>
      <c r="G27" s="70">
        <f>H27+I27</f>
        <v>92</v>
      </c>
      <c r="H27" s="57">
        <v>46</v>
      </c>
      <c r="I27" s="59">
        <v>46</v>
      </c>
      <c r="J27" s="58">
        <f>K27+L27</f>
        <v>200</v>
      </c>
      <c r="K27" s="57">
        <v>93</v>
      </c>
      <c r="L27" s="59">
        <v>107</v>
      </c>
      <c r="M27" s="13">
        <f t="shared" si="7"/>
        <v>-7.426763856415898</v>
      </c>
      <c r="N27" s="26">
        <f t="shared" si="8"/>
        <v>6.326502544354284</v>
      </c>
      <c r="O27" s="14">
        <f t="shared" si="9"/>
        <v>13.753266400770183</v>
      </c>
      <c r="P27" s="12">
        <v>14542</v>
      </c>
    </row>
    <row r="28" spans="1:16" ht="27.75" customHeight="1">
      <c r="A28" s="31"/>
      <c r="B28" s="41" t="s">
        <v>37</v>
      </c>
      <c r="C28" s="41"/>
      <c r="D28" s="66">
        <f t="shared" si="16"/>
        <v>-407</v>
      </c>
      <c r="E28" s="67">
        <f t="shared" si="16"/>
        <v>-179</v>
      </c>
      <c r="F28" s="68">
        <f t="shared" si="16"/>
        <v>-228</v>
      </c>
      <c r="G28" s="66">
        <f>H28+I28</f>
        <v>265</v>
      </c>
      <c r="H28" s="62">
        <v>150</v>
      </c>
      <c r="I28" s="64">
        <v>115</v>
      </c>
      <c r="J28" s="63">
        <f>K28+L28</f>
        <v>672</v>
      </c>
      <c r="K28" s="62">
        <v>329</v>
      </c>
      <c r="L28" s="64">
        <v>343</v>
      </c>
      <c r="M28" s="33">
        <f>(D28/P28)*1000</f>
        <v>-9.885599086735809</v>
      </c>
      <c r="N28" s="34">
        <f>(G28/P28)*1000</f>
        <v>6.436569429938549</v>
      </c>
      <c r="O28" s="35">
        <f>(J28/P28)*1000</f>
        <v>16.322168516674356</v>
      </c>
      <c r="P28" s="12">
        <v>41171</v>
      </c>
    </row>
    <row r="29" spans="1:16" ht="27.75" customHeight="1">
      <c r="A29" s="10"/>
      <c r="B29" s="7" t="s">
        <v>12</v>
      </c>
      <c r="C29" s="7"/>
      <c r="D29" s="70">
        <f>G29-J29</f>
        <v>7</v>
      </c>
      <c r="E29" s="71">
        <f t="shared" si="10"/>
        <v>10</v>
      </c>
      <c r="F29" s="72">
        <f>I29-L29</f>
        <v>-3</v>
      </c>
      <c r="G29" s="70">
        <f t="shared" si="11"/>
        <v>38</v>
      </c>
      <c r="H29" s="57">
        <v>22</v>
      </c>
      <c r="I29" s="59">
        <v>16</v>
      </c>
      <c r="J29" s="58">
        <f t="shared" si="1"/>
        <v>31</v>
      </c>
      <c r="K29" s="57">
        <v>12</v>
      </c>
      <c r="L29" s="59">
        <v>19</v>
      </c>
      <c r="M29" s="13">
        <f t="shared" si="7"/>
        <v>2.000571591883395</v>
      </c>
      <c r="N29" s="26">
        <f t="shared" si="8"/>
        <v>10.860245784509859</v>
      </c>
      <c r="O29" s="14">
        <f t="shared" si="9"/>
        <v>8.859674192626464</v>
      </c>
      <c r="P29" s="12">
        <v>3499</v>
      </c>
    </row>
    <row r="30" spans="1:16" ht="27.75" customHeight="1">
      <c r="A30" s="10"/>
      <c r="B30" s="7" t="s">
        <v>24</v>
      </c>
      <c r="C30" s="7"/>
      <c r="D30" s="70">
        <f>G30-J30</f>
        <v>-222</v>
      </c>
      <c r="E30" s="71">
        <f t="shared" si="10"/>
        <v>-93</v>
      </c>
      <c r="F30" s="72">
        <f>I30-L30</f>
        <v>-129</v>
      </c>
      <c r="G30" s="70">
        <f t="shared" si="11"/>
        <v>95</v>
      </c>
      <c r="H30" s="57">
        <v>55</v>
      </c>
      <c r="I30" s="59">
        <v>40</v>
      </c>
      <c r="J30" s="58">
        <f t="shared" si="1"/>
        <v>317</v>
      </c>
      <c r="K30" s="57">
        <v>148</v>
      </c>
      <c r="L30" s="59">
        <v>169</v>
      </c>
      <c r="M30" s="13">
        <f t="shared" si="7"/>
        <v>-13.854218671992012</v>
      </c>
      <c r="N30" s="26">
        <f t="shared" si="8"/>
        <v>5.9286070893659515</v>
      </c>
      <c r="O30" s="14">
        <f t="shared" si="9"/>
        <v>19.782825761357962</v>
      </c>
      <c r="P30" s="12">
        <v>16024</v>
      </c>
    </row>
    <row r="31" spans="1:16" ht="27.75" customHeight="1">
      <c r="A31" s="10"/>
      <c r="B31" s="7" t="s">
        <v>25</v>
      </c>
      <c r="C31" s="7"/>
      <c r="D31" s="70">
        <f>G31-J31</f>
        <v>-95</v>
      </c>
      <c r="E31" s="71">
        <f t="shared" si="10"/>
        <v>-41</v>
      </c>
      <c r="F31" s="72">
        <f>I31-L31</f>
        <v>-54</v>
      </c>
      <c r="G31" s="70">
        <f t="shared" si="11"/>
        <v>58</v>
      </c>
      <c r="H31" s="57">
        <v>35</v>
      </c>
      <c r="I31" s="59">
        <v>23</v>
      </c>
      <c r="J31" s="58">
        <f t="shared" si="1"/>
        <v>153</v>
      </c>
      <c r="K31" s="57">
        <v>76</v>
      </c>
      <c r="L31" s="59">
        <v>77</v>
      </c>
      <c r="M31" s="13">
        <f t="shared" si="7"/>
        <v>-8.823256245936658</v>
      </c>
      <c r="N31" s="26">
        <f t="shared" si="8"/>
        <v>5.38683012909817</v>
      </c>
      <c r="O31" s="14">
        <f t="shared" si="9"/>
        <v>14.210086375034829</v>
      </c>
      <c r="P31" s="12">
        <v>10767</v>
      </c>
    </row>
    <row r="32" spans="1:16" ht="27.75" customHeight="1">
      <c r="A32" s="36"/>
      <c r="B32" s="42" t="s">
        <v>26</v>
      </c>
      <c r="C32" s="42"/>
      <c r="D32" s="73">
        <f>G32-J32</f>
        <v>-97</v>
      </c>
      <c r="E32" s="74">
        <f>H32-K32</f>
        <v>-55</v>
      </c>
      <c r="F32" s="75">
        <f>I32-L32</f>
        <v>-42</v>
      </c>
      <c r="G32" s="73">
        <f>H32+I32</f>
        <v>74</v>
      </c>
      <c r="H32" s="76">
        <v>38</v>
      </c>
      <c r="I32" s="77">
        <v>36</v>
      </c>
      <c r="J32" s="78">
        <f>K32+L32</f>
        <v>171</v>
      </c>
      <c r="K32" s="76">
        <v>93</v>
      </c>
      <c r="L32" s="77">
        <v>78</v>
      </c>
      <c r="M32" s="38">
        <f t="shared" si="7"/>
        <v>-8.914621817847625</v>
      </c>
      <c r="N32" s="39">
        <f t="shared" si="8"/>
        <v>6.80084551052293</v>
      </c>
      <c r="O32" s="40">
        <f t="shared" si="9"/>
        <v>15.715467328370554</v>
      </c>
      <c r="P32" s="12">
        <v>10881</v>
      </c>
    </row>
    <row r="33" spans="1:16" ht="27.75" customHeight="1">
      <c r="A33" s="10"/>
      <c r="B33" s="7" t="s">
        <v>38</v>
      </c>
      <c r="C33" s="7"/>
      <c r="D33" s="66">
        <f>G33-J33</f>
        <v>-229</v>
      </c>
      <c r="E33" s="67">
        <f>H33-K33</f>
        <v>-98</v>
      </c>
      <c r="F33" s="68">
        <f>I33-L33</f>
        <v>-131</v>
      </c>
      <c r="G33" s="66">
        <f>H33+I33</f>
        <v>47</v>
      </c>
      <c r="H33" s="62">
        <v>25</v>
      </c>
      <c r="I33" s="64">
        <v>22</v>
      </c>
      <c r="J33" s="63">
        <f>K33+L33</f>
        <v>276</v>
      </c>
      <c r="K33" s="62">
        <v>123</v>
      </c>
      <c r="L33" s="64">
        <v>153</v>
      </c>
      <c r="M33" s="33">
        <f t="shared" si="7"/>
        <v>-21.913875598086126</v>
      </c>
      <c r="N33" s="34">
        <f t="shared" si="8"/>
        <v>4.497607655502392</v>
      </c>
      <c r="O33" s="35">
        <f t="shared" si="9"/>
        <v>26.411483253588518</v>
      </c>
      <c r="P33" s="12">
        <v>10450</v>
      </c>
    </row>
    <row r="34" spans="1:16" ht="27.75" customHeight="1">
      <c r="A34" s="10"/>
      <c r="B34" s="7" t="s">
        <v>27</v>
      </c>
      <c r="C34" s="7"/>
      <c r="D34" s="70">
        <f aca="true" t="shared" si="17" ref="D34:F36">G34-J34</f>
        <v>-100</v>
      </c>
      <c r="E34" s="71">
        <f t="shared" si="10"/>
        <v>-48</v>
      </c>
      <c r="F34" s="72">
        <f t="shared" si="17"/>
        <v>-52</v>
      </c>
      <c r="G34" s="70">
        <f>H34+I34</f>
        <v>16</v>
      </c>
      <c r="H34" s="57">
        <v>11</v>
      </c>
      <c r="I34" s="59">
        <v>5</v>
      </c>
      <c r="J34" s="58">
        <f t="shared" si="1"/>
        <v>116</v>
      </c>
      <c r="K34" s="57">
        <v>59</v>
      </c>
      <c r="L34" s="59">
        <v>57</v>
      </c>
      <c r="M34" s="13">
        <f t="shared" si="7"/>
        <v>-22.43158366980709</v>
      </c>
      <c r="N34" s="26">
        <f t="shared" si="8"/>
        <v>3.589053387169134</v>
      </c>
      <c r="O34" s="14">
        <f t="shared" si="9"/>
        <v>26.02063705697622</v>
      </c>
      <c r="P34" s="12">
        <v>4458</v>
      </c>
    </row>
    <row r="35" spans="1:16" ht="27.75" customHeight="1">
      <c r="A35" s="10"/>
      <c r="B35" s="7" t="s">
        <v>28</v>
      </c>
      <c r="C35" s="7"/>
      <c r="D35" s="70">
        <f t="shared" si="17"/>
        <v>-76</v>
      </c>
      <c r="E35" s="71">
        <f t="shared" si="10"/>
        <v>-24</v>
      </c>
      <c r="F35" s="72">
        <f t="shared" si="17"/>
        <v>-52</v>
      </c>
      <c r="G35" s="70">
        <f t="shared" si="11"/>
        <v>14</v>
      </c>
      <c r="H35" s="57">
        <v>8</v>
      </c>
      <c r="I35" s="59">
        <v>6</v>
      </c>
      <c r="J35" s="58">
        <f t="shared" si="1"/>
        <v>90</v>
      </c>
      <c r="K35" s="57">
        <v>32</v>
      </c>
      <c r="L35" s="59">
        <v>58</v>
      </c>
      <c r="M35" s="13">
        <f t="shared" si="7"/>
        <v>-24.508223153821348</v>
      </c>
      <c r="N35" s="26">
        <f t="shared" si="8"/>
        <v>4.514672686230248</v>
      </c>
      <c r="O35" s="14">
        <f t="shared" si="9"/>
        <v>29.022895840051596</v>
      </c>
      <c r="P35" s="12">
        <v>3101</v>
      </c>
    </row>
    <row r="36" spans="1:16" ht="27.75" customHeight="1" thickBot="1">
      <c r="A36" s="10"/>
      <c r="B36" s="7" t="s">
        <v>29</v>
      </c>
      <c r="C36" s="7"/>
      <c r="D36" s="70">
        <f t="shared" si="17"/>
        <v>-53</v>
      </c>
      <c r="E36" s="71">
        <f t="shared" si="10"/>
        <v>-26</v>
      </c>
      <c r="F36" s="72">
        <f t="shared" si="17"/>
        <v>-27</v>
      </c>
      <c r="G36" s="70">
        <f t="shared" si="11"/>
        <v>17</v>
      </c>
      <c r="H36" s="57">
        <v>6</v>
      </c>
      <c r="I36" s="59">
        <v>11</v>
      </c>
      <c r="J36" s="58">
        <f t="shared" si="1"/>
        <v>70</v>
      </c>
      <c r="K36" s="57">
        <v>32</v>
      </c>
      <c r="L36" s="59">
        <v>38</v>
      </c>
      <c r="M36" s="13">
        <f t="shared" si="7"/>
        <v>-18.332756831546178</v>
      </c>
      <c r="N36" s="26">
        <f t="shared" si="8"/>
        <v>5.880318228986511</v>
      </c>
      <c r="O36" s="14">
        <f t="shared" si="9"/>
        <v>24.213075060532688</v>
      </c>
      <c r="P36" s="12">
        <v>2891</v>
      </c>
    </row>
    <row r="37" spans="1:15" ht="27.75" customHeight="1">
      <c r="A37" s="84" t="s">
        <v>43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23.25" customHeight="1">
      <c r="A38" s="89" t="s">
        <v>42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</sheetData>
  <sheetProtection/>
  <mergeCells count="13"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  <mergeCell ref="D5:F5"/>
    <mergeCell ref="G5:I5"/>
    <mergeCell ref="O5:O6"/>
  </mergeCells>
  <printOptions horizontalCentered="1"/>
  <pageMargins left="0.5905511811023623" right="0.5905511811023623" top="0.6299212598425197" bottom="0.2755905511811024" header="0.5118110236220472" footer="0.3937007874015748"/>
  <pageSetup firstPageNumber="11" useFirstPageNumber="1" horizontalDpi="600" verticalDpi="600" orientation="portrait" paperSize="9" scale="63" r:id="rId1"/>
  <headerFooter alignWithMargins="0">
    <oddFooter>&amp;C&amp;18－&amp;P－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2017-12-18T11:30:19Z</cp:lastPrinted>
  <dcterms:created xsi:type="dcterms:W3CDTF">2005-02-14T06:52:47Z</dcterms:created>
  <dcterms:modified xsi:type="dcterms:W3CDTF">2017-12-18T11:30:22Z</dcterms:modified>
  <cp:category/>
  <cp:version/>
  <cp:contentType/>
  <cp:contentStatus/>
</cp:coreProperties>
</file>