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300" windowWidth="9240" windowHeight="9090" activeTab="0"/>
  </bookViews>
  <sheets>
    <sheet name="第04表" sheetId="1" r:id="rId1"/>
  </sheets>
  <definedNames>
    <definedName name="_xlnm.Print_Area" localSheetId="0">'第04表'!$A$1:$AB$67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<sst xmlns="http://schemas.openxmlformats.org/spreadsheetml/2006/main" count="166" uniqueCount="72">
  <si>
    <t>移　動　総　数</t>
  </si>
  <si>
    <t>転</t>
  </si>
  <si>
    <t>入</t>
  </si>
  <si>
    <t>出</t>
  </si>
  <si>
    <t>転 出 入 超 過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</si>
  <si>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</si>
  <si>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</si>
  <si>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</si>
  <si>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</si>
  <si>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</si>
  <si>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</si>
  <si>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市 町 村</t>
  </si>
  <si>
    <t>平成</t>
  </si>
  <si>
    <t>増減数</t>
  </si>
  <si>
    <t>県   　   計</t>
  </si>
  <si>
    <t>市   　   計</t>
  </si>
  <si>
    <t>郡 　     計</t>
  </si>
  <si>
    <t>鳥　取　市</t>
  </si>
  <si>
    <t>米　子　市</t>
  </si>
  <si>
    <t>倉　吉　市</t>
  </si>
  <si>
    <t>境　港　市</t>
  </si>
  <si>
    <t>岩　美　郡</t>
  </si>
  <si>
    <t xml:space="preserve"> 国 府 町 </t>
  </si>
  <si>
    <t xml:space="preserve">岩 美 町 </t>
  </si>
  <si>
    <t xml:space="preserve">福 部 村 </t>
  </si>
  <si>
    <t>八　頭　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</si>
  <si>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</si>
  <si>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</si>
  <si>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</si>
  <si>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</si>
  <si>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</si>
  <si>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</si>
  <si>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</si>
  <si>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</si>
  <si>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　高　郡</t>
  </si>
  <si>
    <t xml:space="preserve">気 高 町 </t>
  </si>
  <si>
    <t xml:space="preserve">鹿 野 町 </t>
  </si>
  <si>
    <t xml:space="preserve">青 谷 町 </t>
  </si>
  <si>
    <t>東　伯　郡</t>
  </si>
  <si>
    <t xml:space="preserve">羽 合 町 </t>
  </si>
  <si>
    <t xml:space="preserve">泊    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</si>
  <si>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</si>
  <si>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</si>
  <si>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</si>
  <si>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</si>
  <si>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</si>
  <si>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</si>
  <si>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</si>
  <si>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 xml:space="preserve"> </t>
  </si>
  <si>
    <t>西　伯　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</si>
  <si>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</si>
  <si>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</si>
  <si>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</si>
  <si>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</si>
  <si>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</si>
  <si>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</si>
  <si>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</si>
  <si>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</si>
  <si>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　野　郡</t>
  </si>
  <si>
    <t xml:space="preserve">日 南 町 </t>
  </si>
  <si>
    <t xml:space="preserve">日 野 町 </t>
  </si>
  <si>
    <t xml:space="preserve">江 府 町 </t>
  </si>
  <si>
    <t xml:space="preserve">溝 口 町 </t>
  </si>
  <si>
    <t>　</t>
  </si>
  <si>
    <t>　　人口</t>
  </si>
  <si>
    <t>転出入超過率</t>
  </si>
  <si>
    <r>
      <t>1</t>
    </r>
    <r>
      <rPr>
        <sz val="14"/>
        <rFont val="ＭＳ Ｐゴシック"/>
        <family val="3"/>
      </rPr>
      <t>3</t>
    </r>
    <r>
      <rPr>
        <sz val="14"/>
        <rFont val="ＭＳ Ｐゴシック"/>
        <family val="3"/>
      </rPr>
      <t>年</t>
    </r>
  </si>
  <si>
    <t xml:space="preserve">  平成13年10月</t>
  </si>
  <si>
    <r>
      <t>1</t>
    </r>
    <r>
      <rPr>
        <sz val="14"/>
        <rFont val="ＭＳ Ｐゴシック"/>
        <family val="3"/>
      </rPr>
      <t>4</t>
    </r>
    <r>
      <rPr>
        <sz val="14"/>
        <rFont val="ＭＳ Ｐゴシック"/>
        <family val="3"/>
      </rPr>
      <t>年</t>
    </r>
  </si>
  <si>
    <t xml:space="preserve">            (平成14年、13年）　（単位：人､ ‰)</t>
  </si>
  <si>
    <t xml:space="preserve">  平成14年10月</t>
  </si>
  <si>
    <t>　  　第４表　市　町　村　別　移　動　者  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</si>
</sst>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 "/>
    <numFmt numFmtId="178" formatCode="0.00_ "/>
    <numFmt numFmtId="179" formatCode="0.0_ "/>
    <numFmt numFmtId="180" formatCode="0_ "/>
    <numFmt numFmtId="181" formatCode="#,##0_ "/>
  </numFmts>
  <fonts count="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</cellStyleXfs>
  <cellXfs count="37">
    <xf numFmtId="1" fontId="0" fillId="0" borderId="0" xfId="0" applyFont="1" applyAlignment="1">
      <alignment/>
    </xf>
    <xf numFmtId="1" fontId="0" fillId="2" borderId="0" xfId="0" applyFill="1" applyAlignment="1">
      <alignment vertical="center"/>
    </xf>
    <xf numFmtId="1" fontId="4" fillId="2" borderId="1" xfId="0" applyFont="1" applyFill="1" applyAlignment="1">
      <alignment vertical="center"/>
    </xf>
    <xf numFmtId="1" fontId="4" fillId="2" borderId="2" xfId="0" applyFont="1" applyFill="1" applyAlignment="1">
      <alignment vertical="center"/>
    </xf>
    <xf numFmtId="1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3" xfId="0" applyNumberFormat="1" applyFont="1" applyFill="1" applyAlignment="1">
      <alignment vertical="center"/>
    </xf>
    <xf numFmtId="1" fontId="4" fillId="2" borderId="3" xfId="0" applyFont="1" applyFill="1" applyAlignment="1">
      <alignment vertical="center"/>
    </xf>
    <xf numFmtId="1" fontId="4" fillId="2" borderId="4" xfId="0" applyFont="1" applyFill="1" applyAlignment="1">
      <alignment vertical="center"/>
    </xf>
    <xf numFmtId="1" fontId="4" fillId="2" borderId="5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" fontId="5" fillId="2" borderId="0" xfId="0" applyFont="1" applyFill="1" applyAlignment="1">
      <alignment vertical="center"/>
    </xf>
    <xf numFmtId="1" fontId="6" fillId="2" borderId="0" xfId="0" applyFont="1" applyFill="1" applyAlignment="1">
      <alignment vertical="center"/>
    </xf>
    <xf numFmtId="1" fontId="6" fillId="2" borderId="1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1" fontId="4" fillId="2" borderId="1" xfId="0" applyNumberFormat="1" applyFont="1" applyFill="1" applyAlignment="1">
      <alignment horizontal="centerContinuous" vertical="center"/>
    </xf>
    <xf numFmtId="1" fontId="4" fillId="2" borderId="0" xfId="0" applyFont="1" applyFill="1" applyAlignment="1">
      <alignment horizontal="center" vertical="center"/>
    </xf>
    <xf numFmtId="1" fontId="4" fillId="2" borderId="3" xfId="0" applyFont="1" applyFill="1" applyAlignment="1">
      <alignment horizontal="center" vertical="center"/>
    </xf>
    <xf numFmtId="1" fontId="4" fillId="2" borderId="3" xfId="0" applyNumberFormat="1" applyFont="1" applyFill="1" applyAlignment="1">
      <alignment horizontal="centerContinuous" vertical="center"/>
    </xf>
    <xf numFmtId="1" fontId="4" fillId="2" borderId="4" xfId="0" applyFont="1" applyFill="1" applyAlignment="1">
      <alignment horizontal="center" vertical="center"/>
    </xf>
    <xf numFmtId="1" fontId="4" fillId="2" borderId="4" xfId="0" applyNumberFormat="1" applyFont="1" applyFill="1" applyAlignment="1">
      <alignment horizontal="centerContinuous" vertical="center"/>
    </xf>
    <xf numFmtId="1" fontId="4" fillId="2" borderId="0" xfId="0" applyNumberFormat="1" applyFont="1" applyFill="1" applyAlignment="1">
      <alignment horizontal="centerContinuous" vertical="center"/>
    </xf>
    <xf numFmtId="1" fontId="4" fillId="2" borderId="0" xfId="0" applyFont="1" applyFill="1" applyAlignment="1">
      <alignment horizontal="right" vertical="center"/>
    </xf>
    <xf numFmtId="1" fontId="4" fillId="2" borderId="3" xfId="0" applyFont="1" applyFill="1" applyAlignment="1">
      <alignment horizontal="right" vertical="center"/>
    </xf>
    <xf numFmtId="1" fontId="6" fillId="0" borderId="0" xfId="0" applyFont="1" applyAlignment="1">
      <alignment vertical="center"/>
    </xf>
    <xf numFmtId="0" fontId="8" fillId="2" borderId="0" xfId="0" applyNumberFormat="1" applyFont="1" applyFill="1" applyAlignment="1">
      <alignment vertical="center" wrapText="1"/>
    </xf>
    <xf numFmtId="1" fontId="6" fillId="2" borderId="0" xfId="0" applyFont="1" applyFill="1" applyBorder="1" applyAlignment="1">
      <alignment vertical="center"/>
    </xf>
    <xf numFmtId="181" fontId="6" fillId="2" borderId="0" xfId="0" applyNumberFormat="1" applyFont="1" applyFill="1" applyAlignment="1">
      <alignment vertical="center"/>
    </xf>
    <xf numFmtId="1" fontId="4" fillId="2" borderId="0" xfId="0" applyFont="1" applyFill="1" applyAlignment="1">
      <alignment horizontal="right" vertical="center"/>
    </xf>
    <xf numFmtId="1" fontId="4" fillId="3" borderId="0" xfId="0" applyFont="1" applyFill="1" applyAlignment="1">
      <alignment horizontal="center" vertical="center"/>
    </xf>
    <xf numFmtId="3" fontId="4" fillId="3" borderId="3" xfId="0" applyNumberFormat="1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176" fontId="4" fillId="3" borderId="0" xfId="0" applyNumberFormat="1" applyFont="1" applyFill="1" applyAlignment="1">
      <alignment vertical="center"/>
    </xf>
    <xf numFmtId="1" fontId="4" fillId="3" borderId="6" xfId="0" applyFont="1" applyFill="1" applyBorder="1" applyAlignment="1">
      <alignment horizontal="center" vertical="center"/>
    </xf>
    <xf numFmtId="1" fontId="4" fillId="3" borderId="3" xfId="0" applyFont="1" applyFill="1" applyAlignment="1">
      <alignment horizontal="center" vertical="center"/>
    </xf>
    <xf numFmtId="1" fontId="4" fillId="2" borderId="3" xfId="0" applyFont="1" applyFill="1" applyAlignment="1">
      <alignment vertical="center"/>
    </xf>
    <xf numFmtId="1" fontId="0" fillId="0" borderId="7" xfId="0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showOutlineSymbols="0" zoomScale="87" zoomScaleNormal="87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2" sqref="D12"/>
    </sheetView>
  </sheetViews>
  <sheetFormatPr defaultColWidth="12.66015625" defaultRowHeight="18"/>
  <cols>
    <col min="1" max="1" width="10.66015625" style="24" customWidth="1"/>
    <col min="2" max="15" width="6.66015625" style="24" customWidth="1"/>
    <col min="16" max="16" width="6.58203125" style="24" customWidth="1"/>
    <col min="17" max="18" width="6.66015625" style="24" customWidth="1"/>
    <col min="19" max="19" width="6.58203125" style="24" customWidth="1"/>
    <col min="20" max="21" width="6.66015625" style="24" customWidth="1"/>
    <col min="22" max="22" width="6.58203125" style="24" customWidth="1"/>
    <col min="23" max="27" width="6.33203125" style="24" customWidth="1"/>
    <col min="28" max="28" width="10.66015625" style="24" customWidth="1"/>
    <col min="29" max="33" width="10.66015625" style="12" customWidth="1"/>
    <col min="34" max="35" width="7.66015625" style="12" customWidth="1"/>
    <col min="36" max="36" width="1.66015625" style="12" customWidth="1"/>
    <col min="37" max="37" width="6.66015625" style="12" customWidth="1"/>
    <col min="38" max="39" width="7.66015625" style="12" customWidth="1"/>
    <col min="40" max="40" width="1.66015625" style="12" customWidth="1"/>
    <col min="41" max="41" width="6.66015625" style="12" customWidth="1"/>
    <col min="42" max="43" width="7.66015625" style="12" customWidth="1"/>
    <col min="44" max="44" width="1.66015625" style="12" customWidth="1"/>
    <col min="45" max="45" width="6.66015625" style="12" customWidth="1"/>
    <col min="46" max="47" width="7.66015625" style="12" customWidth="1"/>
    <col min="48" max="48" width="1.66015625" style="12" customWidth="1"/>
    <col min="49" max="49" width="6.66015625" style="12" customWidth="1"/>
    <col min="50" max="50" width="10.66015625" style="12" customWidth="1"/>
    <col min="51" max="52" width="6.66015625" style="12" customWidth="1"/>
    <col min="53" max="53" width="1.66015625" style="12" customWidth="1"/>
    <col min="54" max="54" width="5.66015625" style="12" customWidth="1"/>
    <col min="55" max="56" width="6.66015625" style="12" customWidth="1"/>
    <col min="57" max="57" width="1.66015625" style="12" customWidth="1"/>
    <col min="58" max="58" width="5.66015625" style="12" customWidth="1"/>
    <col min="59" max="60" width="6.66015625" style="12" customWidth="1"/>
    <col min="61" max="61" width="1.66015625" style="12" customWidth="1"/>
    <col min="62" max="62" width="5.66015625" style="12" customWidth="1"/>
    <col min="63" max="63" width="1.66015625" style="12" customWidth="1"/>
    <col min="64" max="64" width="5.66015625" style="12" customWidth="1"/>
    <col min="65" max="65" width="1.66015625" style="12" customWidth="1"/>
    <col min="66" max="66" width="5.66015625" style="12" customWidth="1"/>
    <col min="67" max="67" width="1.66015625" style="12" customWidth="1"/>
    <col min="68" max="68" width="5.66015625" style="12" customWidth="1"/>
    <col min="69" max="69" width="1.66015625" style="12" customWidth="1"/>
    <col min="70" max="70" width="5.66015625" style="12" customWidth="1"/>
    <col min="71" max="71" width="1.66015625" style="12" customWidth="1"/>
    <col min="72" max="72" width="5.66015625" style="12" customWidth="1"/>
    <col min="73" max="16384" width="10.66015625" style="12" customWidth="1"/>
  </cols>
  <sheetData>
    <row r="1" spans="1:28" ht="21" customHeight="1">
      <c r="A1" s="4" t="s">
        <v>71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customHeight="1">
      <c r="A2" s="4"/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8" t="s">
        <v>69</v>
      </c>
    </row>
    <row r="4" spans="1:28" ht="18" customHeight="1">
      <c r="A4" s="3"/>
      <c r="B4" s="9"/>
      <c r="C4" s="3"/>
      <c r="D4" s="3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9"/>
      <c r="X4" s="3"/>
      <c r="Y4" s="3"/>
      <c r="Z4" s="9"/>
      <c r="AA4" s="3"/>
      <c r="AB4" s="9"/>
    </row>
    <row r="5" spans="1:28" ht="18" customHeight="1">
      <c r="A5" s="4"/>
      <c r="B5" s="18" t="s">
        <v>0</v>
      </c>
      <c r="C5" s="21"/>
      <c r="D5" s="21"/>
      <c r="E5" s="7"/>
      <c r="F5" s="4"/>
      <c r="G5" s="22" t="s">
        <v>1</v>
      </c>
      <c r="H5" s="4"/>
      <c r="I5" s="4"/>
      <c r="J5" s="4"/>
      <c r="K5" s="4" t="s">
        <v>2</v>
      </c>
      <c r="L5" s="4"/>
      <c r="M5" s="4"/>
      <c r="N5" s="4"/>
      <c r="O5" s="4"/>
      <c r="P5" s="22" t="s">
        <v>1</v>
      </c>
      <c r="Q5" s="4"/>
      <c r="R5" s="4"/>
      <c r="S5" s="4"/>
      <c r="T5" s="4" t="s">
        <v>3</v>
      </c>
      <c r="U5" s="4"/>
      <c r="V5" s="4"/>
      <c r="W5" s="18" t="s">
        <v>4</v>
      </c>
      <c r="X5" s="21"/>
      <c r="Y5" s="21"/>
      <c r="Z5" s="35" t="s">
        <v>65</v>
      </c>
      <c r="AA5" s="36"/>
      <c r="AB5" s="7"/>
    </row>
    <row r="6" spans="1:28" ht="18" customHeight="1">
      <c r="A6" s="4"/>
      <c r="B6" s="7"/>
      <c r="C6" s="4"/>
      <c r="D6" s="4"/>
      <c r="E6" s="20" t="s">
        <v>5</v>
      </c>
      <c r="F6" s="15"/>
      <c r="G6" s="15"/>
      <c r="H6" s="20" t="s">
        <v>6</v>
      </c>
      <c r="I6" s="15"/>
      <c r="J6" s="15"/>
      <c r="K6" s="20" t="s">
        <v>7</v>
      </c>
      <c r="L6" s="15"/>
      <c r="M6" s="15"/>
      <c r="N6" s="15" t="s">
        <v>8</v>
      </c>
      <c r="O6" s="15"/>
      <c r="P6" s="15"/>
      <c r="Q6" s="20" t="s">
        <v>9</v>
      </c>
      <c r="R6" s="15"/>
      <c r="S6" s="15"/>
      <c r="T6" s="20" t="s">
        <v>10</v>
      </c>
      <c r="U6" s="15"/>
      <c r="V6" s="15"/>
      <c r="W6" s="7"/>
      <c r="X6" s="4"/>
      <c r="Y6" s="4"/>
      <c r="Z6" s="7"/>
      <c r="AA6" s="4"/>
      <c r="AB6" s="7"/>
    </row>
    <row r="7" spans="1:28" ht="18" customHeight="1">
      <c r="A7" s="16" t="s">
        <v>11</v>
      </c>
      <c r="B7" s="19" t="s">
        <v>12</v>
      </c>
      <c r="C7" s="19" t="s">
        <v>12</v>
      </c>
      <c r="D7" s="19"/>
      <c r="E7" s="19" t="s">
        <v>12</v>
      </c>
      <c r="F7" s="19" t="s">
        <v>12</v>
      </c>
      <c r="G7" s="19"/>
      <c r="H7" s="19" t="s">
        <v>12</v>
      </c>
      <c r="I7" s="19" t="s">
        <v>12</v>
      </c>
      <c r="J7" s="19"/>
      <c r="K7" s="19" t="s">
        <v>12</v>
      </c>
      <c r="L7" s="19" t="s">
        <v>12</v>
      </c>
      <c r="M7" s="19"/>
      <c r="N7" s="19" t="s">
        <v>12</v>
      </c>
      <c r="O7" s="19" t="s">
        <v>12</v>
      </c>
      <c r="P7" s="19"/>
      <c r="Q7" s="19" t="s">
        <v>12</v>
      </c>
      <c r="R7" s="19" t="s">
        <v>12</v>
      </c>
      <c r="S7" s="19"/>
      <c r="T7" s="19" t="s">
        <v>12</v>
      </c>
      <c r="U7" s="19" t="s">
        <v>12</v>
      </c>
      <c r="V7" s="19"/>
      <c r="W7" s="19" t="s">
        <v>12</v>
      </c>
      <c r="X7" s="19" t="s">
        <v>12</v>
      </c>
      <c r="Y7" s="19"/>
      <c r="Z7" s="19" t="s">
        <v>12</v>
      </c>
      <c r="AA7" s="19" t="s">
        <v>12</v>
      </c>
      <c r="AB7" s="17" t="s">
        <v>11</v>
      </c>
    </row>
    <row r="8" spans="1:30" ht="18" customHeight="1">
      <c r="A8" s="4"/>
      <c r="B8" s="17" t="s">
        <v>68</v>
      </c>
      <c r="C8" s="17" t="s">
        <v>66</v>
      </c>
      <c r="D8" s="17" t="s">
        <v>13</v>
      </c>
      <c r="E8" s="17" t="s">
        <v>68</v>
      </c>
      <c r="F8" s="17" t="s">
        <v>66</v>
      </c>
      <c r="G8" s="17" t="s">
        <v>13</v>
      </c>
      <c r="H8" s="17" t="s">
        <v>68</v>
      </c>
      <c r="I8" s="17" t="s">
        <v>66</v>
      </c>
      <c r="J8" s="17" t="s">
        <v>13</v>
      </c>
      <c r="K8" s="17" t="s">
        <v>68</v>
      </c>
      <c r="L8" s="17" t="s">
        <v>66</v>
      </c>
      <c r="M8" s="17" t="s">
        <v>13</v>
      </c>
      <c r="N8" s="17" t="s">
        <v>68</v>
      </c>
      <c r="O8" s="17" t="s">
        <v>66</v>
      </c>
      <c r="P8" s="17" t="s">
        <v>13</v>
      </c>
      <c r="Q8" s="17" t="s">
        <v>68</v>
      </c>
      <c r="R8" s="17" t="s">
        <v>66</v>
      </c>
      <c r="S8" s="17" t="s">
        <v>13</v>
      </c>
      <c r="T8" s="17" t="s">
        <v>68</v>
      </c>
      <c r="U8" s="17" t="s">
        <v>66</v>
      </c>
      <c r="V8" s="17" t="s">
        <v>13</v>
      </c>
      <c r="W8" s="17" t="s">
        <v>68</v>
      </c>
      <c r="X8" s="17" t="s">
        <v>66</v>
      </c>
      <c r="Y8" s="17" t="s">
        <v>13</v>
      </c>
      <c r="Z8" s="17" t="s">
        <v>68</v>
      </c>
      <c r="AA8" s="17" t="s">
        <v>66</v>
      </c>
      <c r="AB8" s="7"/>
      <c r="AC8" s="12" t="s">
        <v>64</v>
      </c>
      <c r="AD8" s="12" t="s">
        <v>64</v>
      </c>
    </row>
    <row r="9" spans="1:30" ht="18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5" t="s">
        <v>70</v>
      </c>
      <c r="AD9" s="25" t="s">
        <v>67</v>
      </c>
    </row>
    <row r="10" spans="1:30" ht="18" customHeight="1">
      <c r="A10" s="2"/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8"/>
      <c r="AC10" s="26"/>
      <c r="AD10" s="26"/>
    </row>
    <row r="11" spans="1:30" ht="18" customHeight="1">
      <c r="A11" s="29" t="s">
        <v>14</v>
      </c>
      <c r="B11" s="30">
        <f aca="true" t="shared" si="0" ref="B11:Y11">B12+B13</f>
        <v>49860</v>
      </c>
      <c r="C11" s="31">
        <f t="shared" si="0"/>
        <v>50293</v>
      </c>
      <c r="D11" s="31">
        <f t="shared" si="0"/>
        <v>-433</v>
      </c>
      <c r="E11" s="31">
        <f t="shared" si="0"/>
        <v>24726</v>
      </c>
      <c r="F11" s="31">
        <f t="shared" si="0"/>
        <v>25206</v>
      </c>
      <c r="G11" s="31">
        <f t="shared" si="0"/>
        <v>-480</v>
      </c>
      <c r="H11" s="31">
        <f t="shared" si="0"/>
        <v>14398</v>
      </c>
      <c r="I11" s="31">
        <f t="shared" si="0"/>
        <v>14528</v>
      </c>
      <c r="J11" s="31">
        <f t="shared" si="0"/>
        <v>-130</v>
      </c>
      <c r="K11" s="31">
        <f t="shared" si="0"/>
        <v>10328</v>
      </c>
      <c r="L11" s="31">
        <f t="shared" si="0"/>
        <v>10678</v>
      </c>
      <c r="M11" s="31">
        <f t="shared" si="0"/>
        <v>-350</v>
      </c>
      <c r="N11" s="31">
        <f t="shared" si="0"/>
        <v>25134</v>
      </c>
      <c r="O11" s="31">
        <f t="shared" si="0"/>
        <v>25087</v>
      </c>
      <c r="P11" s="31">
        <f t="shared" si="0"/>
        <v>47</v>
      </c>
      <c r="Q11" s="31">
        <f t="shared" si="0"/>
        <v>14806</v>
      </c>
      <c r="R11" s="31">
        <f t="shared" si="0"/>
        <v>14409</v>
      </c>
      <c r="S11" s="31">
        <f t="shared" si="0"/>
        <v>397</v>
      </c>
      <c r="T11" s="31">
        <f t="shared" si="0"/>
        <v>10328</v>
      </c>
      <c r="U11" s="31">
        <f t="shared" si="0"/>
        <v>10678</v>
      </c>
      <c r="V11" s="31">
        <f t="shared" si="0"/>
        <v>-350</v>
      </c>
      <c r="W11" s="31">
        <f t="shared" si="0"/>
        <v>-408</v>
      </c>
      <c r="X11" s="31">
        <f t="shared" si="0"/>
        <v>119</v>
      </c>
      <c r="Y11" s="31">
        <f t="shared" si="0"/>
        <v>-527</v>
      </c>
      <c r="Z11" s="32">
        <f aca="true" t="shared" si="1" ref="Z11:AA13">ROUND(W11/AC11*1000,1)</f>
        <v>-0.7</v>
      </c>
      <c r="AA11" s="32">
        <f t="shared" si="1"/>
        <v>0.2</v>
      </c>
      <c r="AB11" s="33" t="s">
        <v>14</v>
      </c>
      <c r="AC11" s="14">
        <f>AC12+AC13</f>
        <v>612457</v>
      </c>
      <c r="AD11" s="14">
        <f>AD12+AD13</f>
        <v>613097</v>
      </c>
    </row>
    <row r="12" spans="1:30" ht="18" customHeight="1">
      <c r="A12" s="29" t="s">
        <v>15</v>
      </c>
      <c r="B12" s="30">
        <f aca="true" t="shared" si="2" ref="B12:Y12">SUM(B15:B18)</f>
        <v>34793</v>
      </c>
      <c r="C12" s="31">
        <f t="shared" si="2"/>
        <v>34603</v>
      </c>
      <c r="D12" s="31">
        <f t="shared" si="2"/>
        <v>190</v>
      </c>
      <c r="E12" s="31">
        <f t="shared" si="2"/>
        <v>17546</v>
      </c>
      <c r="F12" s="31">
        <f t="shared" si="2"/>
        <v>17509</v>
      </c>
      <c r="G12" s="31">
        <f t="shared" si="2"/>
        <v>37</v>
      </c>
      <c r="H12" s="31">
        <f t="shared" si="2"/>
        <v>11611</v>
      </c>
      <c r="I12" s="31">
        <f>SUM(I15:I18)</f>
        <v>11560</v>
      </c>
      <c r="J12" s="31">
        <f t="shared" si="2"/>
        <v>51</v>
      </c>
      <c r="K12" s="31">
        <f t="shared" si="2"/>
        <v>5935</v>
      </c>
      <c r="L12" s="31">
        <f>SUM(L15:L18)</f>
        <v>5949</v>
      </c>
      <c r="M12" s="31">
        <f t="shared" si="2"/>
        <v>-14</v>
      </c>
      <c r="N12" s="31">
        <f t="shared" si="2"/>
        <v>17247</v>
      </c>
      <c r="O12" s="31">
        <f t="shared" si="2"/>
        <v>17094</v>
      </c>
      <c r="P12" s="31">
        <f t="shared" si="2"/>
        <v>153</v>
      </c>
      <c r="Q12" s="31">
        <f t="shared" si="2"/>
        <v>11740</v>
      </c>
      <c r="R12" s="31">
        <f>SUM(R15:R18)</f>
        <v>11449</v>
      </c>
      <c r="S12" s="31">
        <f t="shared" si="2"/>
        <v>291</v>
      </c>
      <c r="T12" s="31">
        <f t="shared" si="2"/>
        <v>5507</v>
      </c>
      <c r="U12" s="31">
        <f>SUM(U15:U18)</f>
        <v>5645</v>
      </c>
      <c r="V12" s="31">
        <f t="shared" si="2"/>
        <v>-138</v>
      </c>
      <c r="W12" s="31">
        <f t="shared" si="2"/>
        <v>299</v>
      </c>
      <c r="X12" s="31">
        <f t="shared" si="2"/>
        <v>415</v>
      </c>
      <c r="Y12" s="31">
        <f t="shared" si="2"/>
        <v>-116</v>
      </c>
      <c r="Z12" s="32">
        <f t="shared" si="1"/>
        <v>0.8</v>
      </c>
      <c r="AA12" s="32">
        <f t="shared" si="1"/>
        <v>1.1</v>
      </c>
      <c r="AB12" s="33" t="s">
        <v>15</v>
      </c>
      <c r="AC12" s="14">
        <f>SUM(AC15:AC18)</f>
        <v>377747</v>
      </c>
      <c r="AD12" s="14">
        <f>SUM(AD15:AD18)</f>
        <v>376930</v>
      </c>
    </row>
    <row r="13" spans="1:30" ht="18" customHeight="1">
      <c r="A13" s="29" t="s">
        <v>16</v>
      </c>
      <c r="B13" s="30">
        <f aca="true" t="shared" si="3" ref="B13:Y13">B20+B25+B35+B40+B51+B61</f>
        <v>15067</v>
      </c>
      <c r="C13" s="31">
        <f t="shared" si="3"/>
        <v>15690</v>
      </c>
      <c r="D13" s="31">
        <f t="shared" si="3"/>
        <v>-623</v>
      </c>
      <c r="E13" s="31">
        <f t="shared" si="3"/>
        <v>7180</v>
      </c>
      <c r="F13" s="31">
        <f t="shared" si="3"/>
        <v>7697</v>
      </c>
      <c r="G13" s="31">
        <f t="shared" si="3"/>
        <v>-517</v>
      </c>
      <c r="H13" s="31">
        <f t="shared" si="3"/>
        <v>2787</v>
      </c>
      <c r="I13" s="31">
        <f>I20+I25+I35+I40+I51+I61</f>
        <v>2968</v>
      </c>
      <c r="J13" s="31">
        <f t="shared" si="3"/>
        <v>-181</v>
      </c>
      <c r="K13" s="31">
        <f t="shared" si="3"/>
        <v>4393</v>
      </c>
      <c r="L13" s="31">
        <f>L20+L25+L35+L40+L51+L61</f>
        <v>4729</v>
      </c>
      <c r="M13" s="31">
        <f t="shared" si="3"/>
        <v>-336</v>
      </c>
      <c r="N13" s="31">
        <f t="shared" si="3"/>
        <v>7887</v>
      </c>
      <c r="O13" s="31">
        <f t="shared" si="3"/>
        <v>7993</v>
      </c>
      <c r="P13" s="31">
        <f t="shared" si="3"/>
        <v>-106</v>
      </c>
      <c r="Q13" s="31">
        <f t="shared" si="3"/>
        <v>3066</v>
      </c>
      <c r="R13" s="31">
        <f>R20+R25+R35+R40+R51+R61</f>
        <v>2960</v>
      </c>
      <c r="S13" s="31">
        <f t="shared" si="3"/>
        <v>106</v>
      </c>
      <c r="T13" s="31">
        <f t="shared" si="3"/>
        <v>4821</v>
      </c>
      <c r="U13" s="31">
        <f>U20+U25+U35+U40+U51+U61</f>
        <v>5033</v>
      </c>
      <c r="V13" s="31">
        <f t="shared" si="3"/>
        <v>-212</v>
      </c>
      <c r="W13" s="31">
        <f t="shared" si="3"/>
        <v>-707</v>
      </c>
      <c r="X13" s="31">
        <f t="shared" si="3"/>
        <v>-296</v>
      </c>
      <c r="Y13" s="31">
        <f t="shared" si="3"/>
        <v>-411</v>
      </c>
      <c r="Z13" s="32">
        <f t="shared" si="1"/>
        <v>-3</v>
      </c>
      <c r="AA13" s="32">
        <f t="shared" si="1"/>
        <v>-1.3</v>
      </c>
      <c r="AB13" s="33" t="s">
        <v>16</v>
      </c>
      <c r="AC13" s="14">
        <f>AC20+AC25+AC35+AC40+AC51+AC61</f>
        <v>234710</v>
      </c>
      <c r="AD13" s="14">
        <f>AD20+AD25+AD35+AD40+AD51+AD61</f>
        <v>236167</v>
      </c>
    </row>
    <row r="14" spans="1:30" ht="18" customHeight="1">
      <c r="A14" s="4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0"/>
      <c r="AA14" s="10"/>
      <c r="AB14" s="7"/>
      <c r="AC14" s="27"/>
      <c r="AD14" s="27"/>
    </row>
    <row r="15" spans="1:30" ht="18" customHeight="1">
      <c r="A15" s="16" t="s">
        <v>17</v>
      </c>
      <c r="B15" s="6">
        <f aca="true" t="shared" si="4" ref="B15:C18">E15+N15</f>
        <v>13284</v>
      </c>
      <c r="C15" s="5">
        <f t="shared" si="4"/>
        <v>13432</v>
      </c>
      <c r="D15" s="5">
        <f>B15-C15</f>
        <v>-148</v>
      </c>
      <c r="E15" s="5">
        <f aca="true" t="shared" si="5" ref="E15:F18">H15+K15</f>
        <v>6676</v>
      </c>
      <c r="F15" s="5">
        <f t="shared" si="5"/>
        <v>6780</v>
      </c>
      <c r="G15" s="5">
        <f>E15-F15</f>
        <v>-104</v>
      </c>
      <c r="H15" s="5">
        <v>4424</v>
      </c>
      <c r="I15" s="5">
        <v>4507</v>
      </c>
      <c r="J15" s="5">
        <f>H15-I15</f>
        <v>-83</v>
      </c>
      <c r="K15" s="5">
        <v>2252</v>
      </c>
      <c r="L15" s="5">
        <v>2273</v>
      </c>
      <c r="M15" s="5">
        <f>K15-L15</f>
        <v>-21</v>
      </c>
      <c r="N15" s="5">
        <f aca="true" t="shared" si="6" ref="N15:O18">Q15+T15</f>
        <v>6608</v>
      </c>
      <c r="O15" s="5">
        <f t="shared" si="6"/>
        <v>6652</v>
      </c>
      <c r="P15" s="5">
        <f>N15-O15</f>
        <v>-44</v>
      </c>
      <c r="Q15" s="5">
        <v>4603</v>
      </c>
      <c r="R15" s="5">
        <v>4539</v>
      </c>
      <c r="S15" s="5">
        <f>Q15-R15</f>
        <v>64</v>
      </c>
      <c r="T15" s="5">
        <v>2005</v>
      </c>
      <c r="U15" s="5">
        <v>2113</v>
      </c>
      <c r="V15" s="5">
        <f>T15-U15</f>
        <v>-108</v>
      </c>
      <c r="W15" s="5">
        <f aca="true" t="shared" si="7" ref="W15:X18">E15-N15</f>
        <v>68</v>
      </c>
      <c r="X15" s="5">
        <f t="shared" si="7"/>
        <v>128</v>
      </c>
      <c r="Y15" s="5">
        <f>W15-X15</f>
        <v>-60</v>
      </c>
      <c r="Z15" s="10">
        <f aca="true" t="shared" si="8" ref="Z15:AA18">ROUND(W15/AC15*1000,1)</f>
        <v>0.4</v>
      </c>
      <c r="AA15" s="10">
        <f t="shared" si="8"/>
        <v>0.8</v>
      </c>
      <c r="AB15" s="17" t="s">
        <v>17</v>
      </c>
      <c r="AC15" s="6">
        <v>151582</v>
      </c>
      <c r="AD15" s="27">
        <v>151145</v>
      </c>
    </row>
    <row r="16" spans="1:30" ht="18" customHeight="1">
      <c r="A16" s="16" t="s">
        <v>18</v>
      </c>
      <c r="B16" s="6">
        <f t="shared" si="4"/>
        <v>13765</v>
      </c>
      <c r="C16" s="5">
        <f t="shared" si="4"/>
        <v>13595</v>
      </c>
      <c r="D16" s="5">
        <f>B16-C16</f>
        <v>170</v>
      </c>
      <c r="E16" s="5">
        <f t="shared" si="5"/>
        <v>7005</v>
      </c>
      <c r="F16" s="5">
        <f t="shared" si="5"/>
        <v>6961</v>
      </c>
      <c r="G16" s="5">
        <f>E16-F16</f>
        <v>44</v>
      </c>
      <c r="H16" s="5">
        <v>4846</v>
      </c>
      <c r="I16" s="5">
        <v>4731</v>
      </c>
      <c r="J16" s="5">
        <f>H16-I16</f>
        <v>115</v>
      </c>
      <c r="K16" s="5">
        <v>2159</v>
      </c>
      <c r="L16" s="5">
        <v>2230</v>
      </c>
      <c r="M16" s="5">
        <f>K16-L16</f>
        <v>-71</v>
      </c>
      <c r="N16" s="5">
        <f t="shared" si="6"/>
        <v>6760</v>
      </c>
      <c r="O16" s="5">
        <f t="shared" si="6"/>
        <v>6634</v>
      </c>
      <c r="P16" s="5">
        <f>N16-O16</f>
        <v>126</v>
      </c>
      <c r="Q16" s="5">
        <v>4865</v>
      </c>
      <c r="R16" s="5">
        <v>4709</v>
      </c>
      <c r="S16" s="5">
        <f>Q16-R16</f>
        <v>156</v>
      </c>
      <c r="T16" s="5">
        <v>1895</v>
      </c>
      <c r="U16" s="5">
        <v>1925</v>
      </c>
      <c r="V16" s="5">
        <f>T16-U16</f>
        <v>-30</v>
      </c>
      <c r="W16" s="5">
        <f t="shared" si="7"/>
        <v>245</v>
      </c>
      <c r="X16" s="5">
        <f t="shared" si="7"/>
        <v>327</v>
      </c>
      <c r="Y16" s="5">
        <f>W16-X16</f>
        <v>-82</v>
      </c>
      <c r="Z16" s="10">
        <f t="shared" si="8"/>
        <v>1.8</v>
      </c>
      <c r="AA16" s="10">
        <f t="shared" si="8"/>
        <v>2.3</v>
      </c>
      <c r="AB16" s="17" t="s">
        <v>18</v>
      </c>
      <c r="AC16" s="6">
        <v>139890</v>
      </c>
      <c r="AD16" s="27">
        <v>139402</v>
      </c>
    </row>
    <row r="17" spans="1:30" ht="18" customHeight="1">
      <c r="A17" s="16" t="s">
        <v>19</v>
      </c>
      <c r="B17" s="6">
        <f t="shared" si="4"/>
        <v>4413</v>
      </c>
      <c r="C17" s="5">
        <f t="shared" si="4"/>
        <v>4098</v>
      </c>
      <c r="D17" s="5">
        <f>B17-C17</f>
        <v>315</v>
      </c>
      <c r="E17" s="5">
        <f t="shared" si="5"/>
        <v>2126</v>
      </c>
      <c r="F17" s="5">
        <f t="shared" si="5"/>
        <v>1970</v>
      </c>
      <c r="G17" s="5">
        <f>E17-F17</f>
        <v>156</v>
      </c>
      <c r="H17" s="5">
        <v>1099</v>
      </c>
      <c r="I17" s="5">
        <v>991</v>
      </c>
      <c r="J17" s="5">
        <f>H17-I17</f>
        <v>108</v>
      </c>
      <c r="K17" s="5">
        <v>1027</v>
      </c>
      <c r="L17" s="5">
        <v>979</v>
      </c>
      <c r="M17" s="5">
        <f>K17-L17</f>
        <v>48</v>
      </c>
      <c r="N17" s="5">
        <f t="shared" si="6"/>
        <v>2287</v>
      </c>
      <c r="O17" s="5">
        <f t="shared" si="6"/>
        <v>2128</v>
      </c>
      <c r="P17" s="5">
        <f>N17-O17</f>
        <v>159</v>
      </c>
      <c r="Q17" s="5">
        <v>1192</v>
      </c>
      <c r="R17" s="5">
        <v>1057</v>
      </c>
      <c r="S17" s="5">
        <f>Q17-R17</f>
        <v>135</v>
      </c>
      <c r="T17" s="5">
        <v>1095</v>
      </c>
      <c r="U17" s="5">
        <v>1071</v>
      </c>
      <c r="V17" s="5">
        <f>T17-U17</f>
        <v>24</v>
      </c>
      <c r="W17" s="5">
        <f t="shared" si="7"/>
        <v>-161</v>
      </c>
      <c r="X17" s="5">
        <f t="shared" si="7"/>
        <v>-158</v>
      </c>
      <c r="Y17" s="5">
        <f>W17-X17</f>
        <v>-3</v>
      </c>
      <c r="Z17" s="10">
        <f t="shared" si="8"/>
        <v>-3.3</v>
      </c>
      <c r="AA17" s="10">
        <f t="shared" si="8"/>
        <v>-3.2</v>
      </c>
      <c r="AB17" s="17" t="s">
        <v>19</v>
      </c>
      <c r="AC17" s="6">
        <v>49274</v>
      </c>
      <c r="AD17" s="27">
        <v>49518</v>
      </c>
    </row>
    <row r="18" spans="1:30" ht="18" customHeight="1">
      <c r="A18" s="16" t="s">
        <v>20</v>
      </c>
      <c r="B18" s="6">
        <f t="shared" si="4"/>
        <v>3331</v>
      </c>
      <c r="C18" s="5">
        <f t="shared" si="4"/>
        <v>3478</v>
      </c>
      <c r="D18" s="5">
        <f>B18-C18</f>
        <v>-147</v>
      </c>
      <c r="E18" s="5">
        <f t="shared" si="5"/>
        <v>1739</v>
      </c>
      <c r="F18" s="5">
        <f t="shared" si="5"/>
        <v>1798</v>
      </c>
      <c r="G18" s="5">
        <f>E18-F18</f>
        <v>-59</v>
      </c>
      <c r="H18" s="5">
        <v>1242</v>
      </c>
      <c r="I18" s="5">
        <v>1331</v>
      </c>
      <c r="J18" s="5">
        <f>H18-I18</f>
        <v>-89</v>
      </c>
      <c r="K18" s="5">
        <v>497</v>
      </c>
      <c r="L18" s="5">
        <v>467</v>
      </c>
      <c r="M18" s="5">
        <f>K18-L18</f>
        <v>30</v>
      </c>
      <c r="N18" s="5">
        <f t="shared" si="6"/>
        <v>1592</v>
      </c>
      <c r="O18" s="5">
        <f t="shared" si="6"/>
        <v>1680</v>
      </c>
      <c r="P18" s="5">
        <f>N18-O18</f>
        <v>-88</v>
      </c>
      <c r="Q18" s="5">
        <v>1080</v>
      </c>
      <c r="R18" s="5">
        <v>1144</v>
      </c>
      <c r="S18" s="5">
        <f>Q18-R18</f>
        <v>-64</v>
      </c>
      <c r="T18" s="5">
        <v>512</v>
      </c>
      <c r="U18" s="5">
        <v>536</v>
      </c>
      <c r="V18" s="5">
        <f>T18-U18</f>
        <v>-24</v>
      </c>
      <c r="W18" s="5">
        <f t="shared" si="7"/>
        <v>147</v>
      </c>
      <c r="X18" s="5">
        <f t="shared" si="7"/>
        <v>118</v>
      </c>
      <c r="Y18" s="5">
        <f>W18-X18</f>
        <v>29</v>
      </c>
      <c r="Z18" s="10">
        <f t="shared" si="8"/>
        <v>4</v>
      </c>
      <c r="AA18" s="10">
        <f t="shared" si="8"/>
        <v>3.2</v>
      </c>
      <c r="AB18" s="17" t="s">
        <v>20</v>
      </c>
      <c r="AC18" s="6">
        <v>37001</v>
      </c>
      <c r="AD18" s="27">
        <v>36865</v>
      </c>
    </row>
    <row r="19" spans="1:30" ht="18" customHeight="1">
      <c r="A19" s="4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0"/>
      <c r="AA19" s="10"/>
      <c r="AB19" s="7"/>
      <c r="AC19" s="7"/>
      <c r="AD19" s="27"/>
    </row>
    <row r="20" spans="1:30" ht="18" customHeight="1">
      <c r="A20" s="29" t="s">
        <v>21</v>
      </c>
      <c r="B20" s="30">
        <f aca="true" t="shared" si="9" ref="B20:Y20">SUM(B21:B23)</f>
        <v>1803</v>
      </c>
      <c r="C20" s="31">
        <f t="shared" si="9"/>
        <v>1920</v>
      </c>
      <c r="D20" s="31">
        <f t="shared" si="9"/>
        <v>-117</v>
      </c>
      <c r="E20" s="31">
        <f t="shared" si="9"/>
        <v>834</v>
      </c>
      <c r="F20" s="31">
        <f t="shared" si="9"/>
        <v>930</v>
      </c>
      <c r="G20" s="31">
        <f t="shared" si="9"/>
        <v>-96</v>
      </c>
      <c r="H20" s="31">
        <f>SUM(H21:H23)</f>
        <v>293</v>
      </c>
      <c r="I20" s="31">
        <f>SUM(I21:I23)</f>
        <v>360</v>
      </c>
      <c r="J20" s="31">
        <f t="shared" si="9"/>
        <v>-67</v>
      </c>
      <c r="K20" s="31">
        <f t="shared" si="9"/>
        <v>541</v>
      </c>
      <c r="L20" s="31">
        <f>SUM(L21:L23)</f>
        <v>570</v>
      </c>
      <c r="M20" s="31">
        <f t="shared" si="9"/>
        <v>-29</v>
      </c>
      <c r="N20" s="31">
        <f t="shared" si="9"/>
        <v>969</v>
      </c>
      <c r="O20" s="31">
        <f t="shared" si="9"/>
        <v>990</v>
      </c>
      <c r="P20" s="31">
        <f t="shared" si="9"/>
        <v>-21</v>
      </c>
      <c r="Q20" s="31">
        <f t="shared" si="9"/>
        <v>330</v>
      </c>
      <c r="R20" s="31">
        <f>SUM(R21:R23)</f>
        <v>340</v>
      </c>
      <c r="S20" s="31">
        <f t="shared" si="9"/>
        <v>-10</v>
      </c>
      <c r="T20" s="31">
        <f t="shared" si="9"/>
        <v>639</v>
      </c>
      <c r="U20" s="31">
        <f>SUM(U21:U23)</f>
        <v>650</v>
      </c>
      <c r="V20" s="31">
        <f t="shared" si="9"/>
        <v>-11</v>
      </c>
      <c r="W20" s="31">
        <f t="shared" si="9"/>
        <v>-135</v>
      </c>
      <c r="X20" s="31">
        <f t="shared" si="9"/>
        <v>-60</v>
      </c>
      <c r="Y20" s="31">
        <f t="shared" si="9"/>
        <v>-75</v>
      </c>
      <c r="Z20" s="32">
        <f aca="true" t="shared" si="10" ref="Z20:AA23">ROUND(W20/AC20*1000,1)</f>
        <v>-5.2</v>
      </c>
      <c r="AA20" s="32">
        <f t="shared" si="10"/>
        <v>-2.3</v>
      </c>
      <c r="AB20" s="34" t="s">
        <v>21</v>
      </c>
      <c r="AC20" s="6">
        <v>25836</v>
      </c>
      <c r="AD20" s="27">
        <f>SUM(AD21:AD23)</f>
        <v>25922</v>
      </c>
    </row>
    <row r="21" spans="1:30" ht="18" customHeight="1">
      <c r="A21" s="22" t="s">
        <v>22</v>
      </c>
      <c r="B21" s="6">
        <f aca="true" t="shared" si="11" ref="B21:C23">E21+N21</f>
        <v>798</v>
      </c>
      <c r="C21" s="5">
        <f t="shared" si="11"/>
        <v>853</v>
      </c>
      <c r="D21" s="5">
        <f>B21-C21</f>
        <v>-55</v>
      </c>
      <c r="E21" s="5">
        <f aca="true" t="shared" si="12" ref="E21:F23">H21+K21</f>
        <v>380</v>
      </c>
      <c r="F21" s="5">
        <f t="shared" si="12"/>
        <v>424</v>
      </c>
      <c r="G21" s="5">
        <f>E21-F21</f>
        <v>-44</v>
      </c>
      <c r="H21" s="5">
        <v>123</v>
      </c>
      <c r="I21" s="5">
        <v>152</v>
      </c>
      <c r="J21" s="5">
        <f>H21-I21</f>
        <v>-29</v>
      </c>
      <c r="K21" s="5">
        <v>257</v>
      </c>
      <c r="L21" s="5">
        <v>272</v>
      </c>
      <c r="M21" s="5">
        <f>K21-L21</f>
        <v>-15</v>
      </c>
      <c r="N21" s="5">
        <f aca="true" t="shared" si="13" ref="N21:O23">Q21+T21</f>
        <v>418</v>
      </c>
      <c r="O21" s="5">
        <f t="shared" si="13"/>
        <v>429</v>
      </c>
      <c r="P21" s="5">
        <f>N21-O21</f>
        <v>-11</v>
      </c>
      <c r="Q21" s="5">
        <v>130</v>
      </c>
      <c r="R21" s="5">
        <v>130</v>
      </c>
      <c r="S21" s="5">
        <f>Q21-R21</f>
        <v>0</v>
      </c>
      <c r="T21" s="5">
        <v>288</v>
      </c>
      <c r="U21" s="5">
        <v>299</v>
      </c>
      <c r="V21" s="5">
        <f>T21-U21</f>
        <v>-11</v>
      </c>
      <c r="W21" s="5">
        <f aca="true" t="shared" si="14" ref="W21:X23">E21-N21</f>
        <v>-38</v>
      </c>
      <c r="X21" s="5">
        <f t="shared" si="14"/>
        <v>-5</v>
      </c>
      <c r="Y21" s="5">
        <f>W21-X21</f>
        <v>-33</v>
      </c>
      <c r="Z21" s="10">
        <f t="shared" si="10"/>
        <v>-4.4</v>
      </c>
      <c r="AA21" s="10">
        <f t="shared" si="10"/>
        <v>-0.6</v>
      </c>
      <c r="AB21" s="23" t="s">
        <v>22</v>
      </c>
      <c r="AC21" s="6">
        <v>8681</v>
      </c>
      <c r="AD21" s="27">
        <v>8630</v>
      </c>
    </row>
    <row r="22" spans="1:30" ht="18" customHeight="1">
      <c r="A22" s="22" t="s">
        <v>23</v>
      </c>
      <c r="B22" s="6">
        <f t="shared" si="11"/>
        <v>785</v>
      </c>
      <c r="C22" s="5">
        <f t="shared" si="11"/>
        <v>848</v>
      </c>
      <c r="D22" s="5">
        <f>B22-C22</f>
        <v>-63</v>
      </c>
      <c r="E22" s="5">
        <f t="shared" si="12"/>
        <v>348</v>
      </c>
      <c r="F22" s="5">
        <f t="shared" si="12"/>
        <v>391</v>
      </c>
      <c r="G22" s="5">
        <f>E22-F22</f>
        <v>-43</v>
      </c>
      <c r="H22" s="5">
        <v>150</v>
      </c>
      <c r="I22" s="5">
        <v>159</v>
      </c>
      <c r="J22" s="5">
        <f>H22-I22</f>
        <v>-9</v>
      </c>
      <c r="K22" s="5">
        <v>198</v>
      </c>
      <c r="L22" s="5">
        <v>232</v>
      </c>
      <c r="M22" s="5">
        <f>K22-L22</f>
        <v>-34</v>
      </c>
      <c r="N22" s="5">
        <f t="shared" si="13"/>
        <v>437</v>
      </c>
      <c r="O22" s="5">
        <f t="shared" si="13"/>
        <v>457</v>
      </c>
      <c r="P22" s="5">
        <f>N22-O22</f>
        <v>-20</v>
      </c>
      <c r="Q22" s="5">
        <v>159</v>
      </c>
      <c r="R22" s="5">
        <v>166</v>
      </c>
      <c r="S22" s="5">
        <f>Q22-R22</f>
        <v>-7</v>
      </c>
      <c r="T22" s="5">
        <v>278</v>
      </c>
      <c r="U22" s="5">
        <v>291</v>
      </c>
      <c r="V22" s="5">
        <f>T22-U22</f>
        <v>-13</v>
      </c>
      <c r="W22" s="5">
        <f t="shared" si="14"/>
        <v>-89</v>
      </c>
      <c r="X22" s="5">
        <f t="shared" si="14"/>
        <v>-66</v>
      </c>
      <c r="Y22" s="5">
        <f>W22-X22</f>
        <v>-23</v>
      </c>
      <c r="Z22" s="10">
        <f t="shared" si="10"/>
        <v>-6.5</v>
      </c>
      <c r="AA22" s="10">
        <f t="shared" si="10"/>
        <v>-4.8</v>
      </c>
      <c r="AB22" s="23" t="s">
        <v>23</v>
      </c>
      <c r="AC22" s="6">
        <v>13727</v>
      </c>
      <c r="AD22" s="27">
        <v>13847</v>
      </c>
    </row>
    <row r="23" spans="1:30" ht="18" customHeight="1">
      <c r="A23" s="22" t="s">
        <v>24</v>
      </c>
      <c r="B23" s="6">
        <f t="shared" si="11"/>
        <v>220</v>
      </c>
      <c r="C23" s="5">
        <f t="shared" si="11"/>
        <v>219</v>
      </c>
      <c r="D23" s="5">
        <f>B23-C23</f>
        <v>1</v>
      </c>
      <c r="E23" s="5">
        <f t="shared" si="12"/>
        <v>106</v>
      </c>
      <c r="F23" s="5">
        <f t="shared" si="12"/>
        <v>115</v>
      </c>
      <c r="G23" s="5">
        <f>E23-F23</f>
        <v>-9</v>
      </c>
      <c r="H23" s="5">
        <v>20</v>
      </c>
      <c r="I23" s="5">
        <v>49</v>
      </c>
      <c r="J23" s="5">
        <f>H23-I23</f>
        <v>-29</v>
      </c>
      <c r="K23" s="5">
        <v>86</v>
      </c>
      <c r="L23" s="5">
        <v>66</v>
      </c>
      <c r="M23" s="5">
        <f>K23-L23</f>
        <v>20</v>
      </c>
      <c r="N23" s="5">
        <f t="shared" si="13"/>
        <v>114</v>
      </c>
      <c r="O23" s="5">
        <f t="shared" si="13"/>
        <v>104</v>
      </c>
      <c r="P23" s="5">
        <f>N23-O23</f>
        <v>10</v>
      </c>
      <c r="Q23" s="5">
        <v>41</v>
      </c>
      <c r="R23" s="5">
        <v>44</v>
      </c>
      <c r="S23" s="5">
        <f>Q23-R23</f>
        <v>-3</v>
      </c>
      <c r="T23" s="5">
        <v>73</v>
      </c>
      <c r="U23" s="5">
        <v>60</v>
      </c>
      <c r="V23" s="5">
        <f>T23-U23</f>
        <v>13</v>
      </c>
      <c r="W23" s="5">
        <f t="shared" si="14"/>
        <v>-8</v>
      </c>
      <c r="X23" s="5">
        <f t="shared" si="14"/>
        <v>11</v>
      </c>
      <c r="Y23" s="5">
        <f>W23-X23</f>
        <v>-19</v>
      </c>
      <c r="Z23" s="10">
        <f t="shared" si="10"/>
        <v>-2.3</v>
      </c>
      <c r="AA23" s="10">
        <f t="shared" si="10"/>
        <v>3.2</v>
      </c>
      <c r="AB23" s="23" t="s">
        <v>24</v>
      </c>
      <c r="AC23" s="6">
        <v>3428</v>
      </c>
      <c r="AD23" s="27">
        <v>3445</v>
      </c>
    </row>
    <row r="24" spans="1:30" ht="18" customHeight="1">
      <c r="A24" s="4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0"/>
      <c r="AA24" s="10"/>
      <c r="AB24" s="7"/>
      <c r="AC24" s="7"/>
      <c r="AD24" s="27"/>
    </row>
    <row r="25" spans="1:30" ht="18" customHeight="1">
      <c r="A25" s="29" t="s">
        <v>25</v>
      </c>
      <c r="B25" s="30">
        <f aca="true" t="shared" si="15" ref="B25:Y25">SUM(B26:B33)</f>
        <v>2884</v>
      </c>
      <c r="C25" s="31">
        <f t="shared" si="15"/>
        <v>2829</v>
      </c>
      <c r="D25" s="31">
        <f t="shared" si="15"/>
        <v>55</v>
      </c>
      <c r="E25" s="31">
        <f t="shared" si="15"/>
        <v>1316</v>
      </c>
      <c r="F25" s="31">
        <f t="shared" si="15"/>
        <v>1281</v>
      </c>
      <c r="G25" s="31">
        <f t="shared" si="15"/>
        <v>35</v>
      </c>
      <c r="H25" s="31">
        <f>SUM(H26:H33)</f>
        <v>479</v>
      </c>
      <c r="I25" s="31">
        <f>SUM(I26:I33)</f>
        <v>472</v>
      </c>
      <c r="J25" s="31">
        <f t="shared" si="15"/>
        <v>7</v>
      </c>
      <c r="K25" s="31">
        <f t="shared" si="15"/>
        <v>837</v>
      </c>
      <c r="L25" s="31">
        <f>SUM(L26:L33)</f>
        <v>809</v>
      </c>
      <c r="M25" s="31">
        <f t="shared" si="15"/>
        <v>28</v>
      </c>
      <c r="N25" s="31">
        <f t="shared" si="15"/>
        <v>1568</v>
      </c>
      <c r="O25" s="31">
        <f t="shared" si="15"/>
        <v>1548</v>
      </c>
      <c r="P25" s="31">
        <f t="shared" si="15"/>
        <v>20</v>
      </c>
      <c r="Q25" s="31">
        <f t="shared" si="15"/>
        <v>554</v>
      </c>
      <c r="R25" s="31">
        <f>SUM(R26:R33)</f>
        <v>571</v>
      </c>
      <c r="S25" s="31">
        <f t="shared" si="15"/>
        <v>-17</v>
      </c>
      <c r="T25" s="31">
        <f t="shared" si="15"/>
        <v>1014</v>
      </c>
      <c r="U25" s="31">
        <f>SUM(U26:U33)</f>
        <v>977</v>
      </c>
      <c r="V25" s="31">
        <f t="shared" si="15"/>
        <v>37</v>
      </c>
      <c r="W25" s="31">
        <f t="shared" si="15"/>
        <v>-252</v>
      </c>
      <c r="X25" s="31">
        <f t="shared" si="15"/>
        <v>-267</v>
      </c>
      <c r="Y25" s="31">
        <f t="shared" si="15"/>
        <v>15</v>
      </c>
      <c r="Z25" s="32">
        <f aca="true" t="shared" si="16" ref="Z25:Z33">ROUND(W25/AC25*1000,1)</f>
        <v>-5.1</v>
      </c>
      <c r="AA25" s="32">
        <f aca="true" t="shared" si="17" ref="AA25:AA33">ROUND(X25/AD25*1000,1)</f>
        <v>-5.4</v>
      </c>
      <c r="AB25" s="34" t="s">
        <v>25</v>
      </c>
      <c r="AC25" s="6">
        <v>49156</v>
      </c>
      <c r="AD25" s="27">
        <f>SUM(AD26:AD33)</f>
        <v>49595</v>
      </c>
    </row>
    <row r="26" spans="1:30" ht="18" customHeight="1">
      <c r="A26" s="22" t="s">
        <v>26</v>
      </c>
      <c r="B26" s="6">
        <f aca="true" t="shared" si="18" ref="B26:C33">E26+N26</f>
        <v>695</v>
      </c>
      <c r="C26" s="5">
        <f t="shared" si="18"/>
        <v>708</v>
      </c>
      <c r="D26" s="5">
        <f aca="true" t="shared" si="19" ref="D26:D33">B26-C26</f>
        <v>-13</v>
      </c>
      <c r="E26" s="5">
        <f aca="true" t="shared" si="20" ref="E26:F33">H26+K26</f>
        <v>389</v>
      </c>
      <c r="F26" s="5">
        <f t="shared" si="20"/>
        <v>391</v>
      </c>
      <c r="G26" s="5">
        <f aca="true" t="shared" si="21" ref="G26:G33">E26-F26</f>
        <v>-2</v>
      </c>
      <c r="H26" s="5">
        <v>110</v>
      </c>
      <c r="I26" s="5">
        <v>98</v>
      </c>
      <c r="J26" s="5">
        <f aca="true" t="shared" si="22" ref="J26:J33">H26-I26</f>
        <v>12</v>
      </c>
      <c r="K26" s="5">
        <v>279</v>
      </c>
      <c r="L26" s="5">
        <v>293</v>
      </c>
      <c r="M26" s="5">
        <f aca="true" t="shared" si="23" ref="M26:M33">K26-L26</f>
        <v>-14</v>
      </c>
      <c r="N26" s="5">
        <f aca="true" t="shared" si="24" ref="N26:O33">Q26+T26</f>
        <v>306</v>
      </c>
      <c r="O26" s="5">
        <f t="shared" si="24"/>
        <v>317</v>
      </c>
      <c r="P26" s="5">
        <f aca="true" t="shared" si="25" ref="P26:P33">N26-O26</f>
        <v>-11</v>
      </c>
      <c r="Q26" s="5">
        <v>100</v>
      </c>
      <c r="R26" s="5">
        <v>121</v>
      </c>
      <c r="S26" s="5">
        <f aca="true" t="shared" si="26" ref="S26:S33">Q26-R26</f>
        <v>-21</v>
      </c>
      <c r="T26" s="5">
        <v>206</v>
      </c>
      <c r="U26" s="5">
        <v>196</v>
      </c>
      <c r="V26" s="5">
        <f aca="true" t="shared" si="27" ref="V26:V33">T26-U26</f>
        <v>10</v>
      </c>
      <c r="W26" s="5">
        <f aca="true" t="shared" si="28" ref="W26:X33">E26-N26</f>
        <v>83</v>
      </c>
      <c r="X26" s="5">
        <f t="shared" si="28"/>
        <v>74</v>
      </c>
      <c r="Y26" s="5">
        <f aca="true" t="shared" si="29" ref="Y26:Y33">W26-X26</f>
        <v>9</v>
      </c>
      <c r="Z26" s="10">
        <f t="shared" si="16"/>
        <v>8.2</v>
      </c>
      <c r="AA26" s="10">
        <f t="shared" si="17"/>
        <v>7.3</v>
      </c>
      <c r="AB26" s="23" t="s">
        <v>26</v>
      </c>
      <c r="AC26" s="6">
        <v>10161</v>
      </c>
      <c r="AD26" s="27">
        <v>10081</v>
      </c>
    </row>
    <row r="27" spans="1:30" ht="18" customHeight="1">
      <c r="A27" s="22" t="s">
        <v>27</v>
      </c>
      <c r="B27" s="6">
        <f t="shared" si="18"/>
        <v>243</v>
      </c>
      <c r="C27" s="5">
        <f t="shared" si="18"/>
        <v>213</v>
      </c>
      <c r="D27" s="5">
        <f t="shared" si="19"/>
        <v>30</v>
      </c>
      <c r="E27" s="5">
        <f t="shared" si="20"/>
        <v>86</v>
      </c>
      <c r="F27" s="5">
        <f t="shared" si="20"/>
        <v>88</v>
      </c>
      <c r="G27" s="5">
        <f t="shared" si="21"/>
        <v>-2</v>
      </c>
      <c r="H27" s="5">
        <v>39</v>
      </c>
      <c r="I27" s="5">
        <v>30</v>
      </c>
      <c r="J27" s="5">
        <f t="shared" si="22"/>
        <v>9</v>
      </c>
      <c r="K27" s="5">
        <v>47</v>
      </c>
      <c r="L27" s="5">
        <v>58</v>
      </c>
      <c r="M27" s="5">
        <f t="shared" si="23"/>
        <v>-11</v>
      </c>
      <c r="N27" s="5">
        <f t="shared" si="24"/>
        <v>157</v>
      </c>
      <c r="O27" s="5">
        <f t="shared" si="24"/>
        <v>125</v>
      </c>
      <c r="P27" s="5">
        <f t="shared" si="25"/>
        <v>32</v>
      </c>
      <c r="Q27" s="5">
        <v>44</v>
      </c>
      <c r="R27" s="5">
        <v>57</v>
      </c>
      <c r="S27" s="5">
        <f t="shared" si="26"/>
        <v>-13</v>
      </c>
      <c r="T27" s="5">
        <v>113</v>
      </c>
      <c r="U27" s="5">
        <v>68</v>
      </c>
      <c r="V27" s="5">
        <f t="shared" si="27"/>
        <v>45</v>
      </c>
      <c r="W27" s="5">
        <f t="shared" si="28"/>
        <v>-71</v>
      </c>
      <c r="X27" s="5">
        <f t="shared" si="28"/>
        <v>-37</v>
      </c>
      <c r="Y27" s="5">
        <f t="shared" si="29"/>
        <v>-34</v>
      </c>
      <c r="Z27" s="10">
        <f t="shared" si="16"/>
        <v>-15.8</v>
      </c>
      <c r="AA27" s="10">
        <f t="shared" si="17"/>
        <v>-8.1</v>
      </c>
      <c r="AB27" s="23" t="s">
        <v>27</v>
      </c>
      <c r="AC27" s="6">
        <v>4506</v>
      </c>
      <c r="AD27" s="27">
        <v>4586</v>
      </c>
    </row>
    <row r="28" spans="1:30" ht="18" customHeight="1">
      <c r="A28" s="22" t="s">
        <v>28</v>
      </c>
      <c r="B28" s="6">
        <f t="shared" si="18"/>
        <v>460</v>
      </c>
      <c r="C28" s="5">
        <f t="shared" si="18"/>
        <v>476</v>
      </c>
      <c r="D28" s="5">
        <f t="shared" si="19"/>
        <v>-16</v>
      </c>
      <c r="E28" s="5">
        <f t="shared" si="20"/>
        <v>223</v>
      </c>
      <c r="F28" s="5">
        <f t="shared" si="20"/>
        <v>217</v>
      </c>
      <c r="G28" s="5">
        <f t="shared" si="21"/>
        <v>6</v>
      </c>
      <c r="H28" s="5">
        <v>73</v>
      </c>
      <c r="I28" s="5">
        <v>78</v>
      </c>
      <c r="J28" s="5">
        <f t="shared" si="22"/>
        <v>-5</v>
      </c>
      <c r="K28" s="5">
        <v>150</v>
      </c>
      <c r="L28" s="5">
        <v>139</v>
      </c>
      <c r="M28" s="5">
        <f t="shared" si="23"/>
        <v>11</v>
      </c>
      <c r="N28" s="5">
        <f t="shared" si="24"/>
        <v>237</v>
      </c>
      <c r="O28" s="5">
        <f t="shared" si="24"/>
        <v>259</v>
      </c>
      <c r="P28" s="5">
        <f t="shared" si="25"/>
        <v>-22</v>
      </c>
      <c r="Q28" s="5">
        <v>91</v>
      </c>
      <c r="R28" s="5">
        <v>81</v>
      </c>
      <c r="S28" s="5">
        <f t="shared" si="26"/>
        <v>10</v>
      </c>
      <c r="T28" s="5">
        <v>146</v>
      </c>
      <c r="U28" s="5">
        <v>178</v>
      </c>
      <c r="V28" s="5">
        <f t="shared" si="27"/>
        <v>-32</v>
      </c>
      <c r="W28" s="5">
        <f t="shared" si="28"/>
        <v>-14</v>
      </c>
      <c r="X28" s="5">
        <f t="shared" si="28"/>
        <v>-42</v>
      </c>
      <c r="Y28" s="5">
        <f t="shared" si="29"/>
        <v>28</v>
      </c>
      <c r="Z28" s="10">
        <f t="shared" si="16"/>
        <v>-1.7</v>
      </c>
      <c r="AA28" s="10">
        <f t="shared" si="17"/>
        <v>-5.1</v>
      </c>
      <c r="AB28" s="23" t="s">
        <v>28</v>
      </c>
      <c r="AC28" s="6">
        <v>8253</v>
      </c>
      <c r="AD28" s="27">
        <v>8289</v>
      </c>
    </row>
    <row r="29" spans="1:30" ht="18" customHeight="1">
      <c r="A29" s="22" t="s">
        <v>29</v>
      </c>
      <c r="B29" s="6">
        <f t="shared" si="18"/>
        <v>297</v>
      </c>
      <c r="C29" s="5">
        <f t="shared" si="18"/>
        <v>257</v>
      </c>
      <c r="D29" s="5">
        <f t="shared" si="19"/>
        <v>40</v>
      </c>
      <c r="E29" s="5">
        <f t="shared" si="20"/>
        <v>129</v>
      </c>
      <c r="F29" s="5">
        <f t="shared" si="20"/>
        <v>102</v>
      </c>
      <c r="G29" s="5">
        <f t="shared" si="21"/>
        <v>27</v>
      </c>
      <c r="H29" s="5">
        <v>40</v>
      </c>
      <c r="I29" s="5">
        <v>41</v>
      </c>
      <c r="J29" s="5">
        <f t="shared" si="22"/>
        <v>-1</v>
      </c>
      <c r="K29" s="5">
        <v>89</v>
      </c>
      <c r="L29" s="5">
        <v>61</v>
      </c>
      <c r="M29" s="5">
        <f t="shared" si="23"/>
        <v>28</v>
      </c>
      <c r="N29" s="5">
        <f t="shared" si="24"/>
        <v>168</v>
      </c>
      <c r="O29" s="5">
        <f t="shared" si="24"/>
        <v>155</v>
      </c>
      <c r="P29" s="5">
        <f t="shared" si="25"/>
        <v>13</v>
      </c>
      <c r="Q29" s="5">
        <v>58</v>
      </c>
      <c r="R29" s="5">
        <v>45</v>
      </c>
      <c r="S29" s="5">
        <f t="shared" si="26"/>
        <v>13</v>
      </c>
      <c r="T29" s="5">
        <v>110</v>
      </c>
      <c r="U29" s="5">
        <v>110</v>
      </c>
      <c r="V29" s="5">
        <f t="shared" si="27"/>
        <v>0</v>
      </c>
      <c r="W29" s="5">
        <f t="shared" si="28"/>
        <v>-39</v>
      </c>
      <c r="X29" s="5">
        <f t="shared" si="28"/>
        <v>-53</v>
      </c>
      <c r="Y29" s="5">
        <f t="shared" si="29"/>
        <v>14</v>
      </c>
      <c r="Z29" s="10">
        <f t="shared" si="16"/>
        <v>-7.3</v>
      </c>
      <c r="AA29" s="10">
        <f t="shared" si="17"/>
        <v>-9.7</v>
      </c>
      <c r="AB29" s="23" t="s">
        <v>29</v>
      </c>
      <c r="AC29" s="6">
        <v>5370</v>
      </c>
      <c r="AD29" s="27">
        <v>5473</v>
      </c>
    </row>
    <row r="30" spans="1:30" ht="18" customHeight="1">
      <c r="A30" s="22" t="s">
        <v>30</v>
      </c>
      <c r="B30" s="6">
        <f t="shared" si="18"/>
        <v>284</v>
      </c>
      <c r="C30" s="5">
        <f t="shared" si="18"/>
        <v>278</v>
      </c>
      <c r="D30" s="5">
        <f t="shared" si="19"/>
        <v>6</v>
      </c>
      <c r="E30" s="5">
        <f t="shared" si="20"/>
        <v>110</v>
      </c>
      <c r="F30" s="5">
        <f t="shared" si="20"/>
        <v>109</v>
      </c>
      <c r="G30" s="5">
        <f t="shared" si="21"/>
        <v>1</v>
      </c>
      <c r="H30" s="5">
        <v>53</v>
      </c>
      <c r="I30" s="5">
        <v>42</v>
      </c>
      <c r="J30" s="5">
        <f t="shared" si="22"/>
        <v>11</v>
      </c>
      <c r="K30" s="5">
        <v>57</v>
      </c>
      <c r="L30" s="5">
        <v>67</v>
      </c>
      <c r="M30" s="5">
        <f t="shared" si="23"/>
        <v>-10</v>
      </c>
      <c r="N30" s="5">
        <f t="shared" si="24"/>
        <v>174</v>
      </c>
      <c r="O30" s="5">
        <f t="shared" si="24"/>
        <v>169</v>
      </c>
      <c r="P30" s="5">
        <f t="shared" si="25"/>
        <v>5</v>
      </c>
      <c r="Q30" s="5">
        <v>70</v>
      </c>
      <c r="R30" s="5">
        <v>58</v>
      </c>
      <c r="S30" s="5">
        <f t="shared" si="26"/>
        <v>12</v>
      </c>
      <c r="T30" s="5">
        <v>104</v>
      </c>
      <c r="U30" s="5">
        <v>111</v>
      </c>
      <c r="V30" s="5">
        <f t="shared" si="27"/>
        <v>-7</v>
      </c>
      <c r="W30" s="5">
        <f t="shared" si="28"/>
        <v>-64</v>
      </c>
      <c r="X30" s="5">
        <f t="shared" si="28"/>
        <v>-60</v>
      </c>
      <c r="Y30" s="5">
        <f t="shared" si="29"/>
        <v>-4</v>
      </c>
      <c r="Z30" s="10">
        <f t="shared" si="16"/>
        <v>-13.4</v>
      </c>
      <c r="AA30" s="10">
        <f t="shared" si="17"/>
        <v>-12.3</v>
      </c>
      <c r="AB30" s="23" t="s">
        <v>30</v>
      </c>
      <c r="AC30" s="6">
        <v>4773</v>
      </c>
      <c r="AD30" s="27">
        <v>4874</v>
      </c>
    </row>
    <row r="31" spans="1:30" ht="18" customHeight="1">
      <c r="A31" s="22" t="s">
        <v>31</v>
      </c>
      <c r="B31" s="6">
        <f t="shared" si="18"/>
        <v>232</v>
      </c>
      <c r="C31" s="5">
        <f t="shared" si="18"/>
        <v>255</v>
      </c>
      <c r="D31" s="5">
        <f t="shared" si="19"/>
        <v>-23</v>
      </c>
      <c r="E31" s="5">
        <f t="shared" si="20"/>
        <v>101</v>
      </c>
      <c r="F31" s="5">
        <f t="shared" si="20"/>
        <v>96</v>
      </c>
      <c r="G31" s="5">
        <f t="shared" si="21"/>
        <v>5</v>
      </c>
      <c r="H31" s="5">
        <v>32</v>
      </c>
      <c r="I31" s="5">
        <v>57</v>
      </c>
      <c r="J31" s="5">
        <f t="shared" si="22"/>
        <v>-25</v>
      </c>
      <c r="K31" s="5">
        <v>69</v>
      </c>
      <c r="L31" s="5">
        <v>39</v>
      </c>
      <c r="M31" s="5">
        <f t="shared" si="23"/>
        <v>30</v>
      </c>
      <c r="N31" s="5">
        <f t="shared" si="24"/>
        <v>131</v>
      </c>
      <c r="O31" s="5">
        <f t="shared" si="24"/>
        <v>159</v>
      </c>
      <c r="P31" s="5">
        <f t="shared" si="25"/>
        <v>-28</v>
      </c>
      <c r="Q31" s="5">
        <v>58</v>
      </c>
      <c r="R31" s="5">
        <v>67</v>
      </c>
      <c r="S31" s="5">
        <f t="shared" si="26"/>
        <v>-9</v>
      </c>
      <c r="T31" s="5">
        <v>73</v>
      </c>
      <c r="U31" s="5">
        <v>92</v>
      </c>
      <c r="V31" s="5">
        <f t="shared" si="27"/>
        <v>-19</v>
      </c>
      <c r="W31" s="5">
        <f t="shared" si="28"/>
        <v>-30</v>
      </c>
      <c r="X31" s="5">
        <f t="shared" si="28"/>
        <v>-63</v>
      </c>
      <c r="Y31" s="5">
        <f t="shared" si="29"/>
        <v>33</v>
      </c>
      <c r="Z31" s="10">
        <f t="shared" si="16"/>
        <v>-7.1</v>
      </c>
      <c r="AA31" s="10">
        <f t="shared" si="17"/>
        <v>-14.8</v>
      </c>
      <c r="AB31" s="23" t="s">
        <v>31</v>
      </c>
      <c r="AC31" s="6">
        <v>4196</v>
      </c>
      <c r="AD31" s="27">
        <v>4254</v>
      </c>
    </row>
    <row r="32" spans="1:30" ht="18" customHeight="1">
      <c r="A32" s="22" t="s">
        <v>32</v>
      </c>
      <c r="B32" s="6">
        <f t="shared" si="18"/>
        <v>140</v>
      </c>
      <c r="C32" s="5">
        <f t="shared" si="18"/>
        <v>140</v>
      </c>
      <c r="D32" s="5">
        <f t="shared" si="19"/>
        <v>0</v>
      </c>
      <c r="E32" s="5">
        <f t="shared" si="20"/>
        <v>49</v>
      </c>
      <c r="F32" s="5">
        <f t="shared" si="20"/>
        <v>53</v>
      </c>
      <c r="G32" s="5">
        <f t="shared" si="21"/>
        <v>-4</v>
      </c>
      <c r="H32" s="5">
        <v>17</v>
      </c>
      <c r="I32" s="5">
        <v>13</v>
      </c>
      <c r="J32" s="5">
        <f t="shared" si="22"/>
        <v>4</v>
      </c>
      <c r="K32" s="5">
        <v>32</v>
      </c>
      <c r="L32" s="5">
        <v>40</v>
      </c>
      <c r="M32" s="5">
        <f t="shared" si="23"/>
        <v>-8</v>
      </c>
      <c r="N32" s="5">
        <f t="shared" si="24"/>
        <v>91</v>
      </c>
      <c r="O32" s="5">
        <f t="shared" si="24"/>
        <v>87</v>
      </c>
      <c r="P32" s="5">
        <f t="shared" si="25"/>
        <v>4</v>
      </c>
      <c r="Q32" s="5">
        <v>15</v>
      </c>
      <c r="R32" s="5">
        <v>20</v>
      </c>
      <c r="S32" s="5">
        <f t="shared" si="26"/>
        <v>-5</v>
      </c>
      <c r="T32" s="5">
        <v>76</v>
      </c>
      <c r="U32" s="5">
        <v>67</v>
      </c>
      <c r="V32" s="5">
        <f t="shared" si="27"/>
        <v>9</v>
      </c>
      <c r="W32" s="5">
        <f t="shared" si="28"/>
        <v>-42</v>
      </c>
      <c r="X32" s="5">
        <f t="shared" si="28"/>
        <v>-34</v>
      </c>
      <c r="Y32" s="5">
        <f t="shared" si="29"/>
        <v>-8</v>
      </c>
      <c r="Z32" s="10">
        <f t="shared" si="16"/>
        <v>-15.4</v>
      </c>
      <c r="AA32" s="10">
        <f t="shared" si="17"/>
        <v>-12.2</v>
      </c>
      <c r="AB32" s="23" t="s">
        <v>32</v>
      </c>
      <c r="AC32" s="6">
        <v>2730</v>
      </c>
      <c r="AD32" s="27">
        <v>2777</v>
      </c>
    </row>
    <row r="33" spans="1:30" ht="18" customHeight="1">
      <c r="A33" s="22" t="s">
        <v>33</v>
      </c>
      <c r="B33" s="6">
        <f t="shared" si="18"/>
        <v>533</v>
      </c>
      <c r="C33" s="5">
        <f t="shared" si="18"/>
        <v>502</v>
      </c>
      <c r="D33" s="5">
        <f t="shared" si="19"/>
        <v>31</v>
      </c>
      <c r="E33" s="5">
        <f t="shared" si="20"/>
        <v>229</v>
      </c>
      <c r="F33" s="5">
        <f t="shared" si="20"/>
        <v>225</v>
      </c>
      <c r="G33" s="5">
        <f t="shared" si="21"/>
        <v>4</v>
      </c>
      <c r="H33" s="5">
        <v>115</v>
      </c>
      <c r="I33" s="5">
        <v>113</v>
      </c>
      <c r="J33" s="5">
        <f t="shared" si="22"/>
        <v>2</v>
      </c>
      <c r="K33" s="5">
        <v>114</v>
      </c>
      <c r="L33" s="5">
        <v>112</v>
      </c>
      <c r="M33" s="5">
        <f t="shared" si="23"/>
        <v>2</v>
      </c>
      <c r="N33" s="5">
        <f t="shared" si="24"/>
        <v>304</v>
      </c>
      <c r="O33" s="5">
        <f t="shared" si="24"/>
        <v>277</v>
      </c>
      <c r="P33" s="5">
        <f t="shared" si="25"/>
        <v>27</v>
      </c>
      <c r="Q33" s="5">
        <v>118</v>
      </c>
      <c r="R33" s="5">
        <v>122</v>
      </c>
      <c r="S33" s="5">
        <f t="shared" si="26"/>
        <v>-4</v>
      </c>
      <c r="T33" s="5">
        <v>186</v>
      </c>
      <c r="U33" s="5">
        <v>155</v>
      </c>
      <c r="V33" s="5">
        <f t="shared" si="27"/>
        <v>31</v>
      </c>
      <c r="W33" s="5">
        <f t="shared" si="28"/>
        <v>-75</v>
      </c>
      <c r="X33" s="5">
        <f t="shared" si="28"/>
        <v>-52</v>
      </c>
      <c r="Y33" s="5">
        <f t="shared" si="29"/>
        <v>-23</v>
      </c>
      <c r="Z33" s="10">
        <f t="shared" si="16"/>
        <v>-8.2</v>
      </c>
      <c r="AA33" s="10">
        <f t="shared" si="17"/>
        <v>-5.6</v>
      </c>
      <c r="AB33" s="23" t="s">
        <v>33</v>
      </c>
      <c r="AC33" s="6">
        <v>9167</v>
      </c>
      <c r="AD33" s="27">
        <v>9261</v>
      </c>
    </row>
    <row r="34" spans="1:30" ht="18" customHeight="1">
      <c r="A34" s="4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0"/>
      <c r="AA34" s="10"/>
      <c r="AB34" s="7"/>
      <c r="AC34" s="7"/>
      <c r="AD34" s="27"/>
    </row>
    <row r="35" spans="1:30" ht="18" customHeight="1">
      <c r="A35" s="29" t="s">
        <v>34</v>
      </c>
      <c r="B35" s="30">
        <f aca="true" t="shared" si="30" ref="B35:Y35">SUM(B36:B38)</f>
        <v>1131</v>
      </c>
      <c r="C35" s="31">
        <f t="shared" si="30"/>
        <v>1248</v>
      </c>
      <c r="D35" s="31">
        <f t="shared" si="30"/>
        <v>-117</v>
      </c>
      <c r="E35" s="31">
        <f t="shared" si="30"/>
        <v>553</v>
      </c>
      <c r="F35" s="31">
        <f t="shared" si="30"/>
        <v>611</v>
      </c>
      <c r="G35" s="31">
        <f t="shared" si="30"/>
        <v>-58</v>
      </c>
      <c r="H35" s="31">
        <f>SUM(H36:H38)</f>
        <v>218</v>
      </c>
      <c r="I35" s="31">
        <f>SUM(I36:I38)</f>
        <v>226</v>
      </c>
      <c r="J35" s="31">
        <f t="shared" si="30"/>
        <v>-8</v>
      </c>
      <c r="K35" s="31">
        <f t="shared" si="30"/>
        <v>335</v>
      </c>
      <c r="L35" s="31">
        <f>SUM(L36:L38)</f>
        <v>385</v>
      </c>
      <c r="M35" s="31">
        <f t="shared" si="30"/>
        <v>-50</v>
      </c>
      <c r="N35" s="31">
        <f t="shared" si="30"/>
        <v>578</v>
      </c>
      <c r="O35" s="31">
        <f t="shared" si="30"/>
        <v>637</v>
      </c>
      <c r="P35" s="31">
        <f t="shared" si="30"/>
        <v>-59</v>
      </c>
      <c r="Q35" s="31">
        <f t="shared" si="30"/>
        <v>225</v>
      </c>
      <c r="R35" s="31">
        <f>SUM(R36:R38)</f>
        <v>203</v>
      </c>
      <c r="S35" s="31">
        <f t="shared" si="30"/>
        <v>22</v>
      </c>
      <c r="T35" s="31">
        <f t="shared" si="30"/>
        <v>353</v>
      </c>
      <c r="U35" s="31">
        <f>SUM(U36:U38)</f>
        <v>434</v>
      </c>
      <c r="V35" s="31">
        <f t="shared" si="30"/>
        <v>-81</v>
      </c>
      <c r="W35" s="31">
        <f t="shared" si="30"/>
        <v>-25</v>
      </c>
      <c r="X35" s="31">
        <f t="shared" si="30"/>
        <v>-26</v>
      </c>
      <c r="Y35" s="31">
        <f t="shared" si="30"/>
        <v>1</v>
      </c>
      <c r="Z35" s="32">
        <f aca="true" t="shared" si="31" ref="Z35:AA38">ROUND(W35/AC35*1000,1)</f>
        <v>-1.1</v>
      </c>
      <c r="AA35" s="32">
        <f t="shared" si="31"/>
        <v>-1.2</v>
      </c>
      <c r="AB35" s="34" t="s">
        <v>34</v>
      </c>
      <c r="AC35" s="6">
        <v>22471</v>
      </c>
      <c r="AD35" s="27">
        <f>SUM(AD36:AD38)</f>
        <v>22597</v>
      </c>
    </row>
    <row r="36" spans="1:30" ht="18" customHeight="1">
      <c r="A36" s="22" t="s">
        <v>35</v>
      </c>
      <c r="B36" s="6">
        <f aca="true" t="shared" si="32" ref="B36:C38">E36+N36</f>
        <v>558</v>
      </c>
      <c r="C36" s="5">
        <f t="shared" si="32"/>
        <v>601</v>
      </c>
      <c r="D36" s="5">
        <f>B36-C36</f>
        <v>-43</v>
      </c>
      <c r="E36" s="5">
        <f aca="true" t="shared" si="33" ref="E36:F38">H36+K36</f>
        <v>275</v>
      </c>
      <c r="F36" s="5">
        <f t="shared" si="33"/>
        <v>292</v>
      </c>
      <c r="G36" s="5">
        <f>E36-F36</f>
        <v>-17</v>
      </c>
      <c r="H36" s="5">
        <v>93</v>
      </c>
      <c r="I36" s="5">
        <v>101</v>
      </c>
      <c r="J36" s="5">
        <f>H36-I36</f>
        <v>-8</v>
      </c>
      <c r="K36" s="5">
        <v>182</v>
      </c>
      <c r="L36" s="5">
        <v>191</v>
      </c>
      <c r="M36" s="5">
        <f>K36-L36</f>
        <v>-9</v>
      </c>
      <c r="N36" s="5">
        <f>Q36+T36</f>
        <v>283</v>
      </c>
      <c r="O36" s="5">
        <f>R36+U36</f>
        <v>309</v>
      </c>
      <c r="P36" s="5">
        <f>N36-O36</f>
        <v>-26</v>
      </c>
      <c r="Q36" s="5">
        <v>114</v>
      </c>
      <c r="R36" s="5">
        <v>88</v>
      </c>
      <c r="S36" s="5">
        <f>Q36-R36</f>
        <v>26</v>
      </c>
      <c r="T36" s="5">
        <v>169</v>
      </c>
      <c r="U36" s="5">
        <v>221</v>
      </c>
      <c r="V36" s="5">
        <f>T36-U36</f>
        <v>-52</v>
      </c>
      <c r="W36" s="5">
        <f aca="true" t="shared" si="34" ref="W36:X38">E36-N36</f>
        <v>-8</v>
      </c>
      <c r="X36" s="5">
        <f t="shared" si="34"/>
        <v>-17</v>
      </c>
      <c r="Y36" s="5">
        <f>W36-X36</f>
        <v>9</v>
      </c>
      <c r="Z36" s="10">
        <f t="shared" si="31"/>
        <v>-0.8</v>
      </c>
      <c r="AA36" s="10">
        <f t="shared" si="31"/>
        <v>-1.7</v>
      </c>
      <c r="AB36" s="23" t="s">
        <v>35</v>
      </c>
      <c r="AC36" s="6">
        <v>9906</v>
      </c>
      <c r="AD36" s="27">
        <v>9963</v>
      </c>
    </row>
    <row r="37" spans="1:30" ht="18" customHeight="1">
      <c r="A37" s="22" t="s">
        <v>36</v>
      </c>
      <c r="B37" s="6">
        <f t="shared" si="32"/>
        <v>200</v>
      </c>
      <c r="C37" s="5">
        <f t="shared" si="32"/>
        <v>194</v>
      </c>
      <c r="D37" s="5">
        <f>B37-C37</f>
        <v>6</v>
      </c>
      <c r="E37" s="5">
        <f t="shared" si="33"/>
        <v>100</v>
      </c>
      <c r="F37" s="5">
        <f t="shared" si="33"/>
        <v>94</v>
      </c>
      <c r="G37" s="5">
        <f>E37-F37</f>
        <v>6</v>
      </c>
      <c r="H37" s="5">
        <v>44</v>
      </c>
      <c r="I37" s="5">
        <v>45</v>
      </c>
      <c r="J37" s="5">
        <f>H37-I37</f>
        <v>-1</v>
      </c>
      <c r="K37" s="5">
        <v>56</v>
      </c>
      <c r="L37" s="5">
        <v>49</v>
      </c>
      <c r="M37" s="5">
        <f>K37-L37</f>
        <v>7</v>
      </c>
      <c r="N37" s="5">
        <f>Q37+T37</f>
        <v>100</v>
      </c>
      <c r="O37" s="5">
        <f>R37+U37</f>
        <v>100</v>
      </c>
      <c r="P37" s="5">
        <f>N37-O37</f>
        <v>0</v>
      </c>
      <c r="Q37" s="5">
        <v>30</v>
      </c>
      <c r="R37" s="5">
        <v>35</v>
      </c>
      <c r="S37" s="5">
        <f>Q37-R37</f>
        <v>-5</v>
      </c>
      <c r="T37" s="5">
        <v>70</v>
      </c>
      <c r="U37" s="5">
        <v>65</v>
      </c>
      <c r="V37" s="5">
        <f>T37-U37</f>
        <v>5</v>
      </c>
      <c r="W37" s="5">
        <f t="shared" si="34"/>
        <v>0</v>
      </c>
      <c r="X37" s="5">
        <f t="shared" si="34"/>
        <v>-6</v>
      </c>
      <c r="Y37" s="5">
        <f>W37-X37</f>
        <v>6</v>
      </c>
      <c r="Z37" s="10">
        <f t="shared" si="31"/>
        <v>0</v>
      </c>
      <c r="AA37" s="10">
        <f t="shared" si="31"/>
        <v>-1.3</v>
      </c>
      <c r="AB37" s="23" t="s">
        <v>36</v>
      </c>
      <c r="AC37" s="6">
        <v>4563</v>
      </c>
      <c r="AD37" s="27">
        <v>4585</v>
      </c>
    </row>
    <row r="38" spans="1:30" ht="18" customHeight="1">
      <c r="A38" s="22" t="s">
        <v>37</v>
      </c>
      <c r="B38" s="6">
        <f t="shared" si="32"/>
        <v>373</v>
      </c>
      <c r="C38" s="5">
        <f t="shared" si="32"/>
        <v>453</v>
      </c>
      <c r="D38" s="5">
        <f>B38-C38</f>
        <v>-80</v>
      </c>
      <c r="E38" s="5">
        <f t="shared" si="33"/>
        <v>178</v>
      </c>
      <c r="F38" s="5">
        <f t="shared" si="33"/>
        <v>225</v>
      </c>
      <c r="G38" s="5">
        <f>E38-F38</f>
        <v>-47</v>
      </c>
      <c r="H38" s="5">
        <v>81</v>
      </c>
      <c r="I38" s="5">
        <v>80</v>
      </c>
      <c r="J38" s="5">
        <f>H38-I38</f>
        <v>1</v>
      </c>
      <c r="K38" s="5">
        <v>97</v>
      </c>
      <c r="L38" s="5">
        <v>145</v>
      </c>
      <c r="M38" s="5">
        <f>K38-L38</f>
        <v>-48</v>
      </c>
      <c r="N38" s="5">
        <f>Q38+T38</f>
        <v>195</v>
      </c>
      <c r="O38" s="5">
        <f>R38+U38</f>
        <v>228</v>
      </c>
      <c r="P38" s="5">
        <f>N38-O38</f>
        <v>-33</v>
      </c>
      <c r="Q38" s="5">
        <v>81</v>
      </c>
      <c r="R38" s="5">
        <v>80</v>
      </c>
      <c r="S38" s="5">
        <f>Q38-R38</f>
        <v>1</v>
      </c>
      <c r="T38" s="5">
        <v>114</v>
      </c>
      <c r="U38" s="5">
        <v>148</v>
      </c>
      <c r="V38" s="5">
        <f>T38-U38</f>
        <v>-34</v>
      </c>
      <c r="W38" s="5">
        <f t="shared" si="34"/>
        <v>-17</v>
      </c>
      <c r="X38" s="5">
        <f t="shared" si="34"/>
        <v>-3</v>
      </c>
      <c r="Y38" s="5">
        <f>W38-X38</f>
        <v>-14</v>
      </c>
      <c r="Z38" s="10">
        <f t="shared" si="31"/>
        <v>-2.1</v>
      </c>
      <c r="AA38" s="10">
        <f t="shared" si="31"/>
        <v>-0.4</v>
      </c>
      <c r="AB38" s="23" t="s">
        <v>37</v>
      </c>
      <c r="AC38" s="6">
        <v>8002</v>
      </c>
      <c r="AD38" s="27">
        <v>8049</v>
      </c>
    </row>
    <row r="39" spans="1:30" ht="18" customHeight="1">
      <c r="A39" s="4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0"/>
      <c r="AA39" s="10"/>
      <c r="AB39" s="7"/>
      <c r="AC39" s="7"/>
      <c r="AD39" s="27"/>
    </row>
    <row r="40" spans="1:30" ht="18" customHeight="1">
      <c r="A40" s="29" t="s">
        <v>38</v>
      </c>
      <c r="B40" s="30">
        <f aca="true" t="shared" si="35" ref="B40:Y40">SUM(B41:B49)</f>
        <v>4643</v>
      </c>
      <c r="C40" s="31">
        <f t="shared" si="35"/>
        <v>4711</v>
      </c>
      <c r="D40" s="31">
        <f t="shared" si="35"/>
        <v>-68</v>
      </c>
      <c r="E40" s="31">
        <f t="shared" si="35"/>
        <v>2242</v>
      </c>
      <c r="F40" s="31">
        <f t="shared" si="35"/>
        <v>2380</v>
      </c>
      <c r="G40" s="31">
        <f t="shared" si="35"/>
        <v>-138</v>
      </c>
      <c r="H40" s="31">
        <f>SUM(H41:H49)</f>
        <v>851</v>
      </c>
      <c r="I40" s="31">
        <f>SUM(I41:I49)</f>
        <v>910</v>
      </c>
      <c r="J40" s="31">
        <f t="shared" si="35"/>
        <v>-59</v>
      </c>
      <c r="K40" s="31">
        <f t="shared" si="35"/>
        <v>1391</v>
      </c>
      <c r="L40" s="31">
        <f>SUM(L41:L49)</f>
        <v>1470</v>
      </c>
      <c r="M40" s="31">
        <f t="shared" si="35"/>
        <v>-79</v>
      </c>
      <c r="N40" s="31">
        <f t="shared" si="35"/>
        <v>2401</v>
      </c>
      <c r="O40" s="31">
        <f t="shared" si="35"/>
        <v>2331</v>
      </c>
      <c r="P40" s="31">
        <f t="shared" si="35"/>
        <v>70</v>
      </c>
      <c r="Q40" s="31">
        <f t="shared" si="35"/>
        <v>995</v>
      </c>
      <c r="R40" s="31">
        <f>SUM(R41:R49)</f>
        <v>904</v>
      </c>
      <c r="S40" s="31">
        <f t="shared" si="35"/>
        <v>91</v>
      </c>
      <c r="T40" s="31">
        <f t="shared" si="35"/>
        <v>1406</v>
      </c>
      <c r="U40" s="31">
        <f>SUM(U41:U49)</f>
        <v>1427</v>
      </c>
      <c r="V40" s="31">
        <f t="shared" si="35"/>
        <v>-21</v>
      </c>
      <c r="W40" s="31">
        <f t="shared" si="35"/>
        <v>-159</v>
      </c>
      <c r="X40" s="31">
        <f t="shared" si="35"/>
        <v>49</v>
      </c>
      <c r="Y40" s="31">
        <f t="shared" si="35"/>
        <v>-208</v>
      </c>
      <c r="Z40" s="32">
        <f aca="true" t="shared" si="36" ref="Z40:Z49">ROUND(W40/AC40*1000,1)</f>
        <v>-2.4</v>
      </c>
      <c r="AA40" s="32">
        <f aca="true" t="shared" si="37" ref="AA40:AA49">ROUND(X40/AD40*1000,1)</f>
        <v>0.7</v>
      </c>
      <c r="AB40" s="34" t="s">
        <v>38</v>
      </c>
      <c r="AC40" s="6">
        <v>66479</v>
      </c>
      <c r="AD40" s="27">
        <f>SUM(AD41:AD49)</f>
        <v>66795</v>
      </c>
    </row>
    <row r="41" spans="1:30" ht="18" customHeight="1">
      <c r="A41" s="22" t="s">
        <v>39</v>
      </c>
      <c r="B41" s="6">
        <f aca="true" t="shared" si="38" ref="B41:B49">E41+N41</f>
        <v>733</v>
      </c>
      <c r="C41" s="5">
        <f aca="true" t="shared" si="39" ref="C41:C49">F41+O41</f>
        <v>725</v>
      </c>
      <c r="D41" s="5">
        <f aca="true" t="shared" si="40" ref="D41:D49">B41-C41</f>
        <v>8</v>
      </c>
      <c r="E41" s="5">
        <f aca="true" t="shared" si="41" ref="E41:E49">H41+K41</f>
        <v>397</v>
      </c>
      <c r="F41" s="5">
        <f aca="true" t="shared" si="42" ref="F41:F49">I41+L41</f>
        <v>407</v>
      </c>
      <c r="G41" s="5">
        <f aca="true" t="shared" si="43" ref="G41:G49">E41-F41</f>
        <v>-10</v>
      </c>
      <c r="H41" s="5">
        <v>100</v>
      </c>
      <c r="I41" s="5">
        <v>125</v>
      </c>
      <c r="J41" s="5">
        <f aca="true" t="shared" si="44" ref="J41:J49">H41-I41</f>
        <v>-25</v>
      </c>
      <c r="K41" s="5">
        <v>297</v>
      </c>
      <c r="L41" s="5">
        <v>282</v>
      </c>
      <c r="M41" s="5">
        <f aca="true" t="shared" si="45" ref="M41:M49">K41-L41</f>
        <v>15</v>
      </c>
      <c r="N41" s="5">
        <f aca="true" t="shared" si="46" ref="N41:N49">Q41+T41</f>
        <v>336</v>
      </c>
      <c r="O41" s="5">
        <f aca="true" t="shared" si="47" ref="O41:O49">R41+U41</f>
        <v>318</v>
      </c>
      <c r="P41" s="5">
        <f aca="true" t="shared" si="48" ref="P41:P49">N41-O41</f>
        <v>18</v>
      </c>
      <c r="Q41" s="5">
        <v>111</v>
      </c>
      <c r="R41" s="5">
        <v>115</v>
      </c>
      <c r="S41" s="5">
        <f aca="true" t="shared" si="49" ref="S41:S49">Q41-R41</f>
        <v>-4</v>
      </c>
      <c r="T41" s="5">
        <v>225</v>
      </c>
      <c r="U41" s="5">
        <v>203</v>
      </c>
      <c r="V41" s="5">
        <f aca="true" t="shared" si="50" ref="V41:V49">T41-U41</f>
        <v>22</v>
      </c>
      <c r="W41" s="5">
        <f aca="true" t="shared" si="51" ref="W41:W49">E41-N41</f>
        <v>61</v>
      </c>
      <c r="X41" s="5">
        <f aca="true" t="shared" si="52" ref="X41:X49">F41-O41</f>
        <v>89</v>
      </c>
      <c r="Y41" s="5">
        <f aca="true" t="shared" si="53" ref="Y41:Y49">W41-X41</f>
        <v>-28</v>
      </c>
      <c r="Z41" s="10">
        <f t="shared" si="36"/>
        <v>7.7</v>
      </c>
      <c r="AA41" s="10">
        <f t="shared" si="37"/>
        <v>11.3</v>
      </c>
      <c r="AB41" s="23" t="s">
        <v>39</v>
      </c>
      <c r="AC41" s="6">
        <v>7958</v>
      </c>
      <c r="AD41" s="27">
        <v>7853</v>
      </c>
    </row>
    <row r="42" spans="1:30" ht="18" customHeight="1">
      <c r="A42" s="22" t="s">
        <v>40</v>
      </c>
      <c r="B42" s="6">
        <f t="shared" si="38"/>
        <v>182</v>
      </c>
      <c r="C42" s="5">
        <f t="shared" si="39"/>
        <v>177</v>
      </c>
      <c r="D42" s="5">
        <f t="shared" si="40"/>
        <v>5</v>
      </c>
      <c r="E42" s="5">
        <f t="shared" si="41"/>
        <v>90</v>
      </c>
      <c r="F42" s="5">
        <f t="shared" si="42"/>
        <v>79</v>
      </c>
      <c r="G42" s="5">
        <f t="shared" si="43"/>
        <v>11</v>
      </c>
      <c r="H42" s="5">
        <v>29</v>
      </c>
      <c r="I42" s="5">
        <v>30</v>
      </c>
      <c r="J42" s="5">
        <f t="shared" si="44"/>
        <v>-1</v>
      </c>
      <c r="K42" s="5">
        <v>61</v>
      </c>
      <c r="L42" s="5">
        <v>49</v>
      </c>
      <c r="M42" s="5">
        <f t="shared" si="45"/>
        <v>12</v>
      </c>
      <c r="N42" s="5">
        <f t="shared" si="46"/>
        <v>92</v>
      </c>
      <c r="O42" s="5">
        <f t="shared" si="47"/>
        <v>98</v>
      </c>
      <c r="P42" s="5">
        <f t="shared" si="48"/>
        <v>-6</v>
      </c>
      <c r="Q42" s="5">
        <v>27</v>
      </c>
      <c r="R42" s="5">
        <v>25</v>
      </c>
      <c r="S42" s="5">
        <f t="shared" si="49"/>
        <v>2</v>
      </c>
      <c r="T42" s="5">
        <v>65</v>
      </c>
      <c r="U42" s="5">
        <v>73</v>
      </c>
      <c r="V42" s="5">
        <f t="shared" si="50"/>
        <v>-8</v>
      </c>
      <c r="W42" s="5">
        <f t="shared" si="51"/>
        <v>-2</v>
      </c>
      <c r="X42" s="5">
        <f t="shared" si="52"/>
        <v>-19</v>
      </c>
      <c r="Y42" s="5">
        <f t="shared" si="53"/>
        <v>17</v>
      </c>
      <c r="Z42" s="10">
        <f t="shared" si="36"/>
        <v>-0.7</v>
      </c>
      <c r="AA42" s="10">
        <f t="shared" si="37"/>
        <v>-6.2</v>
      </c>
      <c r="AB42" s="23" t="s">
        <v>40</v>
      </c>
      <c r="AC42" s="6">
        <v>3033</v>
      </c>
      <c r="AD42" s="27">
        <v>3056</v>
      </c>
    </row>
    <row r="43" spans="1:30" ht="18" customHeight="1">
      <c r="A43" s="22" t="s">
        <v>41</v>
      </c>
      <c r="B43" s="6">
        <f t="shared" si="38"/>
        <v>410</v>
      </c>
      <c r="C43" s="5">
        <f t="shared" si="39"/>
        <v>402</v>
      </c>
      <c r="D43" s="5">
        <f t="shared" si="40"/>
        <v>8</v>
      </c>
      <c r="E43" s="5">
        <f t="shared" si="41"/>
        <v>188</v>
      </c>
      <c r="F43" s="5">
        <f t="shared" si="42"/>
        <v>216</v>
      </c>
      <c r="G43" s="5">
        <f t="shared" si="43"/>
        <v>-28</v>
      </c>
      <c r="H43" s="5">
        <v>73</v>
      </c>
      <c r="I43" s="5">
        <v>71</v>
      </c>
      <c r="J43" s="5">
        <f t="shared" si="44"/>
        <v>2</v>
      </c>
      <c r="K43" s="5">
        <v>115</v>
      </c>
      <c r="L43" s="5">
        <v>145</v>
      </c>
      <c r="M43" s="5">
        <f t="shared" si="45"/>
        <v>-30</v>
      </c>
      <c r="N43" s="5">
        <f t="shared" si="46"/>
        <v>222</v>
      </c>
      <c r="O43" s="5">
        <f t="shared" si="47"/>
        <v>186</v>
      </c>
      <c r="P43" s="5">
        <f t="shared" si="48"/>
        <v>36</v>
      </c>
      <c r="Q43" s="5">
        <v>80</v>
      </c>
      <c r="R43" s="5">
        <v>82</v>
      </c>
      <c r="S43" s="5">
        <f t="shared" si="49"/>
        <v>-2</v>
      </c>
      <c r="T43" s="5">
        <v>142</v>
      </c>
      <c r="U43" s="5">
        <v>104</v>
      </c>
      <c r="V43" s="5">
        <f t="shared" si="50"/>
        <v>38</v>
      </c>
      <c r="W43" s="5">
        <f t="shared" si="51"/>
        <v>-34</v>
      </c>
      <c r="X43" s="5">
        <f t="shared" si="52"/>
        <v>30</v>
      </c>
      <c r="Y43" s="5">
        <f t="shared" si="53"/>
        <v>-64</v>
      </c>
      <c r="Z43" s="10">
        <f t="shared" si="36"/>
        <v>-5.2</v>
      </c>
      <c r="AA43" s="10">
        <f t="shared" si="37"/>
        <v>4.6</v>
      </c>
      <c r="AB43" s="23" t="s">
        <v>41</v>
      </c>
      <c r="AC43" s="6">
        <v>6495</v>
      </c>
      <c r="AD43" s="27">
        <v>6569</v>
      </c>
    </row>
    <row r="44" spans="1:30" ht="18" customHeight="1">
      <c r="A44" s="22" t="s">
        <v>42</v>
      </c>
      <c r="B44" s="6">
        <f t="shared" si="38"/>
        <v>548</v>
      </c>
      <c r="C44" s="5">
        <f t="shared" si="39"/>
        <v>577</v>
      </c>
      <c r="D44" s="5">
        <f t="shared" si="40"/>
        <v>-29</v>
      </c>
      <c r="E44" s="5">
        <f t="shared" si="41"/>
        <v>261</v>
      </c>
      <c r="F44" s="5">
        <f t="shared" si="42"/>
        <v>274</v>
      </c>
      <c r="G44" s="5">
        <f t="shared" si="43"/>
        <v>-13</v>
      </c>
      <c r="H44" s="5">
        <v>112</v>
      </c>
      <c r="I44" s="5">
        <v>106</v>
      </c>
      <c r="J44" s="5">
        <f t="shared" si="44"/>
        <v>6</v>
      </c>
      <c r="K44" s="5">
        <v>149</v>
      </c>
      <c r="L44" s="5">
        <v>168</v>
      </c>
      <c r="M44" s="5">
        <f t="shared" si="45"/>
        <v>-19</v>
      </c>
      <c r="N44" s="5">
        <f t="shared" si="46"/>
        <v>287</v>
      </c>
      <c r="O44" s="5">
        <f t="shared" si="47"/>
        <v>303</v>
      </c>
      <c r="P44" s="5">
        <f t="shared" si="48"/>
        <v>-16</v>
      </c>
      <c r="Q44" s="5">
        <v>135</v>
      </c>
      <c r="R44" s="5">
        <v>132</v>
      </c>
      <c r="S44" s="5">
        <f t="shared" si="49"/>
        <v>3</v>
      </c>
      <c r="T44" s="5">
        <v>152</v>
      </c>
      <c r="U44" s="5">
        <v>171</v>
      </c>
      <c r="V44" s="5">
        <f t="shared" si="50"/>
        <v>-19</v>
      </c>
      <c r="W44" s="5">
        <f t="shared" si="51"/>
        <v>-26</v>
      </c>
      <c r="X44" s="5">
        <f t="shared" si="52"/>
        <v>-29</v>
      </c>
      <c r="Y44" s="5">
        <f t="shared" si="53"/>
        <v>3</v>
      </c>
      <c r="Z44" s="10">
        <f t="shared" si="36"/>
        <v>-3.3</v>
      </c>
      <c r="AA44" s="10">
        <f t="shared" si="37"/>
        <v>-3.7</v>
      </c>
      <c r="AB44" s="23" t="s">
        <v>42</v>
      </c>
      <c r="AC44" s="6">
        <v>7806</v>
      </c>
      <c r="AD44" s="27">
        <v>7882</v>
      </c>
    </row>
    <row r="45" spans="1:30" ht="18" customHeight="1">
      <c r="A45" s="22" t="s">
        <v>43</v>
      </c>
      <c r="B45" s="6">
        <f t="shared" si="38"/>
        <v>274</v>
      </c>
      <c r="C45" s="5">
        <f t="shared" si="39"/>
        <v>287</v>
      </c>
      <c r="D45" s="5">
        <f t="shared" si="40"/>
        <v>-13</v>
      </c>
      <c r="E45" s="5">
        <f t="shared" si="41"/>
        <v>107</v>
      </c>
      <c r="F45" s="5">
        <f t="shared" si="42"/>
        <v>138</v>
      </c>
      <c r="G45" s="5">
        <f t="shared" si="43"/>
        <v>-31</v>
      </c>
      <c r="H45" s="5">
        <v>41</v>
      </c>
      <c r="I45" s="5">
        <v>49</v>
      </c>
      <c r="J45" s="5">
        <f t="shared" si="44"/>
        <v>-8</v>
      </c>
      <c r="K45" s="5">
        <v>66</v>
      </c>
      <c r="L45" s="5">
        <v>89</v>
      </c>
      <c r="M45" s="5">
        <f t="shared" si="45"/>
        <v>-23</v>
      </c>
      <c r="N45" s="5">
        <f t="shared" si="46"/>
        <v>167</v>
      </c>
      <c r="O45" s="5">
        <f t="shared" si="47"/>
        <v>149</v>
      </c>
      <c r="P45" s="5">
        <f t="shared" si="48"/>
        <v>18</v>
      </c>
      <c r="Q45" s="5">
        <v>55</v>
      </c>
      <c r="R45" s="5">
        <v>42</v>
      </c>
      <c r="S45" s="5">
        <f t="shared" si="49"/>
        <v>13</v>
      </c>
      <c r="T45" s="5">
        <v>112</v>
      </c>
      <c r="U45" s="5">
        <v>107</v>
      </c>
      <c r="V45" s="5">
        <f t="shared" si="50"/>
        <v>5</v>
      </c>
      <c r="W45" s="5">
        <f t="shared" si="51"/>
        <v>-60</v>
      </c>
      <c r="X45" s="5">
        <f t="shared" si="52"/>
        <v>-11</v>
      </c>
      <c r="Y45" s="5">
        <f t="shared" si="53"/>
        <v>-49</v>
      </c>
      <c r="Z45" s="10">
        <f t="shared" si="36"/>
        <v>-14.2</v>
      </c>
      <c r="AA45" s="10">
        <f t="shared" si="37"/>
        <v>-2.6</v>
      </c>
      <c r="AB45" s="23" t="s">
        <v>43</v>
      </c>
      <c r="AC45" s="6">
        <v>4215</v>
      </c>
      <c r="AD45" s="27">
        <v>4286</v>
      </c>
    </row>
    <row r="46" spans="1:30" ht="18" customHeight="1">
      <c r="A46" s="22" t="s">
        <v>44</v>
      </c>
      <c r="B46" s="6">
        <f t="shared" si="38"/>
        <v>593</v>
      </c>
      <c r="C46" s="5">
        <f t="shared" si="39"/>
        <v>653</v>
      </c>
      <c r="D46" s="5">
        <f t="shared" si="40"/>
        <v>-60</v>
      </c>
      <c r="E46" s="5">
        <f t="shared" si="41"/>
        <v>276</v>
      </c>
      <c r="F46" s="5">
        <f t="shared" si="42"/>
        <v>346</v>
      </c>
      <c r="G46" s="5">
        <f t="shared" si="43"/>
        <v>-70</v>
      </c>
      <c r="H46" s="5">
        <v>110</v>
      </c>
      <c r="I46" s="5">
        <v>125</v>
      </c>
      <c r="J46" s="5">
        <f t="shared" si="44"/>
        <v>-15</v>
      </c>
      <c r="K46" s="5">
        <v>166</v>
      </c>
      <c r="L46" s="5">
        <v>221</v>
      </c>
      <c r="M46" s="5">
        <f t="shared" si="45"/>
        <v>-55</v>
      </c>
      <c r="N46" s="5">
        <f t="shared" si="46"/>
        <v>317</v>
      </c>
      <c r="O46" s="5">
        <f t="shared" si="47"/>
        <v>307</v>
      </c>
      <c r="P46" s="5">
        <f t="shared" si="48"/>
        <v>10</v>
      </c>
      <c r="Q46" s="5">
        <v>141</v>
      </c>
      <c r="R46" s="5">
        <v>113</v>
      </c>
      <c r="S46" s="5">
        <f t="shared" si="49"/>
        <v>28</v>
      </c>
      <c r="T46" s="5">
        <v>176</v>
      </c>
      <c r="U46" s="5">
        <v>194</v>
      </c>
      <c r="V46" s="5">
        <f t="shared" si="50"/>
        <v>-18</v>
      </c>
      <c r="W46" s="5">
        <f t="shared" si="51"/>
        <v>-41</v>
      </c>
      <c r="X46" s="5">
        <f t="shared" si="52"/>
        <v>39</v>
      </c>
      <c r="Y46" s="5">
        <f t="shared" si="53"/>
        <v>-80</v>
      </c>
      <c r="Z46" s="10">
        <f t="shared" si="36"/>
        <v>-5.2</v>
      </c>
      <c r="AA46" s="10">
        <f t="shared" si="37"/>
        <v>5</v>
      </c>
      <c r="AB46" s="23" t="s">
        <v>44</v>
      </c>
      <c r="AC46" s="6">
        <v>7822</v>
      </c>
      <c r="AD46" s="27">
        <v>7848</v>
      </c>
    </row>
    <row r="47" spans="1:30" ht="18" customHeight="1">
      <c r="A47" s="22" t="s">
        <v>45</v>
      </c>
      <c r="B47" s="6">
        <f t="shared" si="38"/>
        <v>559</v>
      </c>
      <c r="C47" s="5">
        <f t="shared" si="39"/>
        <v>626</v>
      </c>
      <c r="D47" s="5">
        <f t="shared" si="40"/>
        <v>-67</v>
      </c>
      <c r="E47" s="5">
        <f t="shared" si="41"/>
        <v>278</v>
      </c>
      <c r="F47" s="5">
        <f t="shared" si="42"/>
        <v>296</v>
      </c>
      <c r="G47" s="5">
        <f t="shared" si="43"/>
        <v>-18</v>
      </c>
      <c r="H47" s="5">
        <v>114</v>
      </c>
      <c r="I47" s="5">
        <v>116</v>
      </c>
      <c r="J47" s="5">
        <f t="shared" si="44"/>
        <v>-2</v>
      </c>
      <c r="K47" s="5">
        <v>164</v>
      </c>
      <c r="L47" s="5">
        <v>180</v>
      </c>
      <c r="M47" s="5">
        <f t="shared" si="45"/>
        <v>-16</v>
      </c>
      <c r="N47" s="5">
        <f t="shared" si="46"/>
        <v>281</v>
      </c>
      <c r="O47" s="5">
        <f t="shared" si="47"/>
        <v>330</v>
      </c>
      <c r="P47" s="5">
        <f t="shared" si="48"/>
        <v>-49</v>
      </c>
      <c r="Q47" s="5">
        <v>131</v>
      </c>
      <c r="R47" s="5">
        <v>137</v>
      </c>
      <c r="S47" s="5">
        <f t="shared" si="49"/>
        <v>-6</v>
      </c>
      <c r="T47" s="5">
        <v>150</v>
      </c>
      <c r="U47" s="5">
        <v>193</v>
      </c>
      <c r="V47" s="5">
        <f t="shared" si="50"/>
        <v>-43</v>
      </c>
      <c r="W47" s="5">
        <f t="shared" si="51"/>
        <v>-3</v>
      </c>
      <c r="X47" s="5">
        <f t="shared" si="52"/>
        <v>-34</v>
      </c>
      <c r="Y47" s="5">
        <f t="shared" si="53"/>
        <v>31</v>
      </c>
      <c r="Z47" s="10">
        <f t="shared" si="36"/>
        <v>-0.3</v>
      </c>
      <c r="AA47" s="10">
        <f t="shared" si="37"/>
        <v>-3.8</v>
      </c>
      <c r="AB47" s="23" t="s">
        <v>45</v>
      </c>
      <c r="AC47" s="6">
        <v>8957</v>
      </c>
      <c r="AD47" s="27">
        <v>8987</v>
      </c>
    </row>
    <row r="48" spans="1:30" ht="18" customHeight="1">
      <c r="A48" s="22" t="s">
        <v>46</v>
      </c>
      <c r="B48" s="6">
        <f t="shared" si="38"/>
        <v>873</v>
      </c>
      <c r="C48" s="5">
        <f t="shared" si="39"/>
        <v>830</v>
      </c>
      <c r="D48" s="5">
        <f t="shared" si="40"/>
        <v>43</v>
      </c>
      <c r="E48" s="5">
        <f t="shared" si="41"/>
        <v>401</v>
      </c>
      <c r="F48" s="5">
        <f t="shared" si="42"/>
        <v>438</v>
      </c>
      <c r="G48" s="5">
        <f t="shared" si="43"/>
        <v>-37</v>
      </c>
      <c r="H48" s="5">
        <v>159</v>
      </c>
      <c r="I48" s="5">
        <v>198</v>
      </c>
      <c r="J48" s="5">
        <f t="shared" si="44"/>
        <v>-39</v>
      </c>
      <c r="K48" s="5">
        <v>242</v>
      </c>
      <c r="L48" s="5">
        <v>240</v>
      </c>
      <c r="M48" s="5">
        <f t="shared" si="45"/>
        <v>2</v>
      </c>
      <c r="N48" s="5">
        <f t="shared" si="46"/>
        <v>472</v>
      </c>
      <c r="O48" s="5">
        <f t="shared" si="47"/>
        <v>392</v>
      </c>
      <c r="P48" s="5">
        <f t="shared" si="48"/>
        <v>80</v>
      </c>
      <c r="Q48" s="5">
        <v>208</v>
      </c>
      <c r="R48" s="5">
        <v>160</v>
      </c>
      <c r="S48" s="5">
        <f t="shared" si="49"/>
        <v>48</v>
      </c>
      <c r="T48" s="5">
        <v>264</v>
      </c>
      <c r="U48" s="5">
        <v>232</v>
      </c>
      <c r="V48" s="5">
        <f t="shared" si="50"/>
        <v>32</v>
      </c>
      <c r="W48" s="5">
        <f t="shared" si="51"/>
        <v>-71</v>
      </c>
      <c r="X48" s="5">
        <f t="shared" si="52"/>
        <v>46</v>
      </c>
      <c r="Y48" s="5">
        <f t="shared" si="53"/>
        <v>-117</v>
      </c>
      <c r="Z48" s="10">
        <f t="shared" si="36"/>
        <v>-5.9</v>
      </c>
      <c r="AA48" s="10">
        <f t="shared" si="37"/>
        <v>3.8</v>
      </c>
      <c r="AB48" s="23" t="s">
        <v>46</v>
      </c>
      <c r="AC48" s="6">
        <v>12000</v>
      </c>
      <c r="AD48" s="27">
        <v>12067</v>
      </c>
    </row>
    <row r="49" spans="1:30" ht="18" customHeight="1">
      <c r="A49" s="22" t="s">
        <v>47</v>
      </c>
      <c r="B49" s="6">
        <f t="shared" si="38"/>
        <v>471</v>
      </c>
      <c r="C49" s="5">
        <f t="shared" si="39"/>
        <v>434</v>
      </c>
      <c r="D49" s="5">
        <f t="shared" si="40"/>
        <v>37</v>
      </c>
      <c r="E49" s="5">
        <f t="shared" si="41"/>
        <v>244</v>
      </c>
      <c r="F49" s="5">
        <f t="shared" si="42"/>
        <v>186</v>
      </c>
      <c r="G49" s="5">
        <f t="shared" si="43"/>
        <v>58</v>
      </c>
      <c r="H49" s="5">
        <v>113</v>
      </c>
      <c r="I49" s="5">
        <v>90</v>
      </c>
      <c r="J49" s="5">
        <f t="shared" si="44"/>
        <v>23</v>
      </c>
      <c r="K49" s="5">
        <v>131</v>
      </c>
      <c r="L49" s="5">
        <v>96</v>
      </c>
      <c r="M49" s="5">
        <f t="shared" si="45"/>
        <v>35</v>
      </c>
      <c r="N49" s="5">
        <f t="shared" si="46"/>
        <v>227</v>
      </c>
      <c r="O49" s="5">
        <f t="shared" si="47"/>
        <v>248</v>
      </c>
      <c r="P49" s="5">
        <f t="shared" si="48"/>
        <v>-21</v>
      </c>
      <c r="Q49" s="5">
        <v>107</v>
      </c>
      <c r="R49" s="5">
        <v>98</v>
      </c>
      <c r="S49" s="5">
        <f t="shared" si="49"/>
        <v>9</v>
      </c>
      <c r="T49" s="5">
        <v>120</v>
      </c>
      <c r="U49" s="5">
        <v>150</v>
      </c>
      <c r="V49" s="5">
        <f t="shared" si="50"/>
        <v>-30</v>
      </c>
      <c r="W49" s="5">
        <f t="shared" si="51"/>
        <v>17</v>
      </c>
      <c r="X49" s="5">
        <f t="shared" si="52"/>
        <v>-62</v>
      </c>
      <c r="Y49" s="5">
        <f t="shared" si="53"/>
        <v>79</v>
      </c>
      <c r="Z49" s="10">
        <f t="shared" si="36"/>
        <v>2.1</v>
      </c>
      <c r="AA49" s="10">
        <f t="shared" si="37"/>
        <v>-7.5</v>
      </c>
      <c r="AB49" s="23" t="s">
        <v>47</v>
      </c>
      <c r="AC49" s="6">
        <v>8193</v>
      </c>
      <c r="AD49" s="27">
        <v>8247</v>
      </c>
    </row>
    <row r="50" spans="1:30" ht="18" customHeight="1">
      <c r="A50" s="4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 t="s">
        <v>48</v>
      </c>
      <c r="R50" s="5" t="s">
        <v>48</v>
      </c>
      <c r="S50" s="5"/>
      <c r="T50" s="5"/>
      <c r="U50" s="5"/>
      <c r="V50" s="5"/>
      <c r="W50" s="5"/>
      <c r="X50" s="5"/>
      <c r="Y50" s="5"/>
      <c r="Z50" s="10"/>
      <c r="AA50" s="10"/>
      <c r="AB50" s="7"/>
      <c r="AC50" s="7"/>
      <c r="AD50" s="27"/>
    </row>
    <row r="51" spans="1:30" ht="18" customHeight="1">
      <c r="A51" s="29" t="s">
        <v>49</v>
      </c>
      <c r="B51" s="30">
        <f aca="true" t="shared" si="54" ref="B51:Y51">SUM(B52:B59)</f>
        <v>3417</v>
      </c>
      <c r="C51" s="31">
        <f t="shared" si="54"/>
        <v>3653</v>
      </c>
      <c r="D51" s="31">
        <f t="shared" si="54"/>
        <v>-236</v>
      </c>
      <c r="E51" s="31">
        <f t="shared" si="54"/>
        <v>1652</v>
      </c>
      <c r="F51" s="31">
        <f t="shared" si="54"/>
        <v>1870</v>
      </c>
      <c r="G51" s="31">
        <f t="shared" si="54"/>
        <v>-218</v>
      </c>
      <c r="H51" s="31">
        <f>SUM(H52:H59)</f>
        <v>697</v>
      </c>
      <c r="I51" s="31">
        <f>SUM(I52:I59)</f>
        <v>733</v>
      </c>
      <c r="J51" s="31">
        <f t="shared" si="54"/>
        <v>-36</v>
      </c>
      <c r="K51" s="31">
        <f t="shared" si="54"/>
        <v>955</v>
      </c>
      <c r="L51" s="31">
        <f>SUM(L52:L59)</f>
        <v>1137</v>
      </c>
      <c r="M51" s="31">
        <f t="shared" si="54"/>
        <v>-182</v>
      </c>
      <c r="N51" s="31">
        <f t="shared" si="54"/>
        <v>1765</v>
      </c>
      <c r="O51" s="31">
        <f t="shared" si="54"/>
        <v>1783</v>
      </c>
      <c r="P51" s="31">
        <f t="shared" si="54"/>
        <v>-18</v>
      </c>
      <c r="Q51" s="31">
        <f t="shared" si="54"/>
        <v>725</v>
      </c>
      <c r="R51" s="31">
        <f>SUM(R52:R59)</f>
        <v>717</v>
      </c>
      <c r="S51" s="31">
        <f t="shared" si="54"/>
        <v>8</v>
      </c>
      <c r="T51" s="31">
        <f t="shared" si="54"/>
        <v>1040</v>
      </c>
      <c r="U51" s="31">
        <f>SUM(U52:U59)</f>
        <v>1066</v>
      </c>
      <c r="V51" s="31">
        <f t="shared" si="54"/>
        <v>-26</v>
      </c>
      <c r="W51" s="31">
        <f t="shared" si="54"/>
        <v>-113</v>
      </c>
      <c r="X51" s="31">
        <f t="shared" si="54"/>
        <v>87</v>
      </c>
      <c r="Y51" s="31">
        <f t="shared" si="54"/>
        <v>-200</v>
      </c>
      <c r="Z51" s="32">
        <f aca="true" t="shared" si="55" ref="Z51:Z59">ROUND(W51/AC51*1000,1)</f>
        <v>-2.2</v>
      </c>
      <c r="AA51" s="32">
        <f aca="true" t="shared" si="56" ref="AA51:AA59">ROUND(X51/AD51*1000,1)</f>
        <v>1.7</v>
      </c>
      <c r="AB51" s="34" t="s">
        <v>49</v>
      </c>
      <c r="AC51" s="6">
        <v>50711</v>
      </c>
      <c r="AD51" s="27">
        <f>SUM(AD52:AD59)</f>
        <v>51018</v>
      </c>
    </row>
    <row r="52" spans="1:30" ht="18" customHeight="1">
      <c r="A52" s="22" t="s">
        <v>50</v>
      </c>
      <c r="B52" s="6">
        <f aca="true" t="shared" si="57" ref="B52:C59">E52+N52</f>
        <v>492</v>
      </c>
      <c r="C52" s="5">
        <f t="shared" si="57"/>
        <v>564</v>
      </c>
      <c r="D52" s="5">
        <f aca="true" t="shared" si="58" ref="D52:D59">B52-C52</f>
        <v>-72</v>
      </c>
      <c r="E52" s="5">
        <f aca="true" t="shared" si="59" ref="E52:F59">H52+K52</f>
        <v>244</v>
      </c>
      <c r="F52" s="5">
        <f t="shared" si="59"/>
        <v>310</v>
      </c>
      <c r="G52" s="5">
        <f aca="true" t="shared" si="60" ref="G52:G59">E52-F52</f>
        <v>-66</v>
      </c>
      <c r="H52" s="5">
        <v>104</v>
      </c>
      <c r="I52" s="5">
        <v>103</v>
      </c>
      <c r="J52" s="5">
        <f aca="true" t="shared" si="61" ref="J52:J59">H52-I52</f>
        <v>1</v>
      </c>
      <c r="K52" s="5">
        <v>140</v>
      </c>
      <c r="L52" s="5">
        <v>207</v>
      </c>
      <c r="M52" s="5">
        <f aca="true" t="shared" si="62" ref="M52:M59">K52-L52</f>
        <v>-67</v>
      </c>
      <c r="N52" s="5">
        <f aca="true" t="shared" si="63" ref="N52:O59">Q52+T52</f>
        <v>248</v>
      </c>
      <c r="O52" s="5">
        <f t="shared" si="63"/>
        <v>254</v>
      </c>
      <c r="P52" s="5">
        <f aca="true" t="shared" si="64" ref="P52:P59">N52-O52</f>
        <v>-6</v>
      </c>
      <c r="Q52" s="5">
        <v>97</v>
      </c>
      <c r="R52" s="5">
        <v>93</v>
      </c>
      <c r="S52" s="5">
        <f aca="true" t="shared" si="65" ref="S52:S59">Q52-R52</f>
        <v>4</v>
      </c>
      <c r="T52" s="5">
        <v>151</v>
      </c>
      <c r="U52" s="5">
        <v>161</v>
      </c>
      <c r="V52" s="5">
        <f aca="true" t="shared" si="66" ref="V52:V59">T52-U52</f>
        <v>-10</v>
      </c>
      <c r="W52" s="5">
        <f aca="true" t="shared" si="67" ref="W52:X59">E52-N52</f>
        <v>-4</v>
      </c>
      <c r="X52" s="5">
        <f t="shared" si="67"/>
        <v>56</v>
      </c>
      <c r="Y52" s="5">
        <f aca="true" t="shared" si="68" ref="Y52:Y59">W52-X52</f>
        <v>-60</v>
      </c>
      <c r="Z52" s="10">
        <f t="shared" si="55"/>
        <v>-0.5</v>
      </c>
      <c r="AA52" s="10">
        <f t="shared" si="56"/>
        <v>6.8</v>
      </c>
      <c r="AB52" s="23" t="s">
        <v>50</v>
      </c>
      <c r="AC52" s="6">
        <v>8136</v>
      </c>
      <c r="AD52" s="27">
        <v>8206</v>
      </c>
    </row>
    <row r="53" spans="1:30" ht="18" customHeight="1">
      <c r="A53" s="22" t="s">
        <v>51</v>
      </c>
      <c r="B53" s="6">
        <f t="shared" si="57"/>
        <v>267</v>
      </c>
      <c r="C53" s="5">
        <f t="shared" si="57"/>
        <v>327</v>
      </c>
      <c r="D53" s="5">
        <f t="shared" si="58"/>
        <v>-60</v>
      </c>
      <c r="E53" s="5">
        <f t="shared" si="59"/>
        <v>153</v>
      </c>
      <c r="F53" s="5">
        <f t="shared" si="59"/>
        <v>179</v>
      </c>
      <c r="G53" s="5">
        <f t="shared" si="60"/>
        <v>-26</v>
      </c>
      <c r="H53" s="5">
        <v>67</v>
      </c>
      <c r="I53" s="5">
        <v>68</v>
      </c>
      <c r="J53" s="5">
        <f t="shared" si="61"/>
        <v>-1</v>
      </c>
      <c r="K53" s="5">
        <v>86</v>
      </c>
      <c r="L53" s="5">
        <v>111</v>
      </c>
      <c r="M53" s="5">
        <f t="shared" si="62"/>
        <v>-25</v>
      </c>
      <c r="N53" s="5">
        <f t="shared" si="63"/>
        <v>114</v>
      </c>
      <c r="O53" s="5">
        <f t="shared" si="63"/>
        <v>148</v>
      </c>
      <c r="P53" s="5">
        <f t="shared" si="64"/>
        <v>-34</v>
      </c>
      <c r="Q53" s="5">
        <v>54</v>
      </c>
      <c r="R53" s="5">
        <v>65</v>
      </c>
      <c r="S53" s="5">
        <f t="shared" si="65"/>
        <v>-11</v>
      </c>
      <c r="T53" s="5">
        <v>60</v>
      </c>
      <c r="U53" s="5">
        <v>83</v>
      </c>
      <c r="V53" s="5">
        <f t="shared" si="66"/>
        <v>-23</v>
      </c>
      <c r="W53" s="5">
        <f t="shared" si="67"/>
        <v>39</v>
      </c>
      <c r="X53" s="5">
        <f t="shared" si="67"/>
        <v>31</v>
      </c>
      <c r="Y53" s="5">
        <f t="shared" si="68"/>
        <v>8</v>
      </c>
      <c r="Z53" s="10">
        <f t="shared" si="55"/>
        <v>9.6</v>
      </c>
      <c r="AA53" s="10">
        <f t="shared" si="56"/>
        <v>7.6</v>
      </c>
      <c r="AB53" s="23" t="s">
        <v>51</v>
      </c>
      <c r="AC53" s="6">
        <v>4072</v>
      </c>
      <c r="AD53" s="27">
        <v>4069</v>
      </c>
    </row>
    <row r="54" spans="1:30" ht="18" customHeight="1">
      <c r="A54" s="22" t="s">
        <v>52</v>
      </c>
      <c r="B54" s="6">
        <f t="shared" si="57"/>
        <v>528</v>
      </c>
      <c r="C54" s="5">
        <f t="shared" si="57"/>
        <v>597</v>
      </c>
      <c r="D54" s="5">
        <f t="shared" si="58"/>
        <v>-69</v>
      </c>
      <c r="E54" s="5">
        <f t="shared" si="59"/>
        <v>218</v>
      </c>
      <c r="F54" s="5">
        <f t="shared" si="59"/>
        <v>314</v>
      </c>
      <c r="G54" s="5">
        <f t="shared" si="60"/>
        <v>-96</v>
      </c>
      <c r="H54" s="5">
        <v>103</v>
      </c>
      <c r="I54" s="5">
        <v>132</v>
      </c>
      <c r="J54" s="5">
        <f t="shared" si="61"/>
        <v>-29</v>
      </c>
      <c r="K54" s="5">
        <v>115</v>
      </c>
      <c r="L54" s="5">
        <v>182</v>
      </c>
      <c r="M54" s="5">
        <f t="shared" si="62"/>
        <v>-67</v>
      </c>
      <c r="N54" s="5">
        <f t="shared" si="63"/>
        <v>310</v>
      </c>
      <c r="O54" s="5">
        <f t="shared" si="63"/>
        <v>283</v>
      </c>
      <c r="P54" s="5">
        <f t="shared" si="64"/>
        <v>27</v>
      </c>
      <c r="Q54" s="5">
        <v>140</v>
      </c>
      <c r="R54" s="5">
        <v>125</v>
      </c>
      <c r="S54" s="5">
        <f t="shared" si="65"/>
        <v>15</v>
      </c>
      <c r="T54" s="5">
        <v>170</v>
      </c>
      <c r="U54" s="5">
        <v>158</v>
      </c>
      <c r="V54" s="5">
        <f t="shared" si="66"/>
        <v>12</v>
      </c>
      <c r="W54" s="5">
        <f t="shared" si="67"/>
        <v>-92</v>
      </c>
      <c r="X54" s="5">
        <f t="shared" si="67"/>
        <v>31</v>
      </c>
      <c r="Y54" s="5">
        <f t="shared" si="68"/>
        <v>-123</v>
      </c>
      <c r="Z54" s="10">
        <f t="shared" si="55"/>
        <v>-12.8</v>
      </c>
      <c r="AA54" s="10">
        <f t="shared" si="56"/>
        <v>4.3</v>
      </c>
      <c r="AB54" s="23" t="s">
        <v>52</v>
      </c>
      <c r="AC54" s="6">
        <v>7191</v>
      </c>
      <c r="AD54" s="27">
        <v>7275</v>
      </c>
    </row>
    <row r="55" spans="1:30" ht="18" customHeight="1">
      <c r="A55" s="22" t="s">
        <v>53</v>
      </c>
      <c r="B55" s="6">
        <f t="shared" si="57"/>
        <v>345</v>
      </c>
      <c r="C55" s="5">
        <f t="shared" si="57"/>
        <v>263</v>
      </c>
      <c r="D55" s="5">
        <f t="shared" si="58"/>
        <v>82</v>
      </c>
      <c r="E55" s="5">
        <f t="shared" si="59"/>
        <v>177</v>
      </c>
      <c r="F55" s="5">
        <f t="shared" si="59"/>
        <v>163</v>
      </c>
      <c r="G55" s="5">
        <f t="shared" si="60"/>
        <v>14</v>
      </c>
      <c r="H55" s="5">
        <v>56</v>
      </c>
      <c r="I55" s="5">
        <v>29</v>
      </c>
      <c r="J55" s="5">
        <f t="shared" si="61"/>
        <v>27</v>
      </c>
      <c r="K55" s="5">
        <v>121</v>
      </c>
      <c r="L55" s="5">
        <v>134</v>
      </c>
      <c r="M55" s="5">
        <f t="shared" si="62"/>
        <v>-13</v>
      </c>
      <c r="N55" s="5">
        <f t="shared" si="63"/>
        <v>168</v>
      </c>
      <c r="O55" s="5">
        <f t="shared" si="63"/>
        <v>100</v>
      </c>
      <c r="P55" s="5">
        <f t="shared" si="64"/>
        <v>68</v>
      </c>
      <c r="Q55" s="5">
        <v>48</v>
      </c>
      <c r="R55" s="5">
        <v>28</v>
      </c>
      <c r="S55" s="5">
        <f t="shared" si="65"/>
        <v>20</v>
      </c>
      <c r="T55" s="5">
        <v>120</v>
      </c>
      <c r="U55" s="5">
        <v>72</v>
      </c>
      <c r="V55" s="5">
        <f t="shared" si="66"/>
        <v>48</v>
      </c>
      <c r="W55" s="5">
        <f t="shared" si="67"/>
        <v>9</v>
      </c>
      <c r="X55" s="5">
        <f t="shared" si="67"/>
        <v>63</v>
      </c>
      <c r="Y55" s="5">
        <f t="shared" si="68"/>
        <v>-54</v>
      </c>
      <c r="Z55" s="10">
        <f t="shared" si="55"/>
        <v>2.9</v>
      </c>
      <c r="AA55" s="10">
        <f t="shared" si="56"/>
        <v>20.5</v>
      </c>
      <c r="AB55" s="23" t="s">
        <v>53</v>
      </c>
      <c r="AC55" s="6">
        <v>3118</v>
      </c>
      <c r="AD55" s="27">
        <v>3066</v>
      </c>
    </row>
    <row r="56" spans="1:30" ht="18" customHeight="1">
      <c r="A56" s="22" t="s">
        <v>54</v>
      </c>
      <c r="B56" s="6">
        <f t="shared" si="57"/>
        <v>632</v>
      </c>
      <c r="C56" s="5">
        <f t="shared" si="57"/>
        <v>700</v>
      </c>
      <c r="D56" s="5">
        <f t="shared" si="58"/>
        <v>-68</v>
      </c>
      <c r="E56" s="5">
        <f t="shared" si="59"/>
        <v>294</v>
      </c>
      <c r="F56" s="5">
        <f t="shared" si="59"/>
        <v>328</v>
      </c>
      <c r="G56" s="5">
        <f t="shared" si="60"/>
        <v>-34</v>
      </c>
      <c r="H56" s="5">
        <v>132</v>
      </c>
      <c r="I56" s="5">
        <v>160</v>
      </c>
      <c r="J56" s="5">
        <f t="shared" si="61"/>
        <v>-28</v>
      </c>
      <c r="K56" s="5">
        <v>162</v>
      </c>
      <c r="L56" s="5">
        <v>168</v>
      </c>
      <c r="M56" s="5">
        <f t="shared" si="62"/>
        <v>-6</v>
      </c>
      <c r="N56" s="5">
        <f t="shared" si="63"/>
        <v>338</v>
      </c>
      <c r="O56" s="5">
        <f t="shared" si="63"/>
        <v>372</v>
      </c>
      <c r="P56" s="5">
        <f t="shared" si="64"/>
        <v>-34</v>
      </c>
      <c r="Q56" s="5">
        <v>149</v>
      </c>
      <c r="R56" s="5">
        <v>152</v>
      </c>
      <c r="S56" s="5">
        <f t="shared" si="65"/>
        <v>-3</v>
      </c>
      <c r="T56" s="5">
        <v>189</v>
      </c>
      <c r="U56" s="5">
        <v>220</v>
      </c>
      <c r="V56" s="5">
        <f t="shared" si="66"/>
        <v>-31</v>
      </c>
      <c r="W56" s="5">
        <f t="shared" si="67"/>
        <v>-44</v>
      </c>
      <c r="X56" s="5">
        <f t="shared" si="67"/>
        <v>-44</v>
      </c>
      <c r="Y56" s="5">
        <f t="shared" si="68"/>
        <v>0</v>
      </c>
      <c r="Z56" s="10">
        <f t="shared" si="55"/>
        <v>-4.9</v>
      </c>
      <c r="AA56" s="10">
        <f t="shared" si="56"/>
        <v>-4.9</v>
      </c>
      <c r="AB56" s="23" t="s">
        <v>54</v>
      </c>
      <c r="AC56" s="6">
        <v>8969</v>
      </c>
      <c r="AD56" s="27">
        <v>9019</v>
      </c>
    </row>
    <row r="57" spans="1:30" ht="18" customHeight="1">
      <c r="A57" s="22" t="s">
        <v>55</v>
      </c>
      <c r="B57" s="6">
        <f t="shared" si="57"/>
        <v>410</v>
      </c>
      <c r="C57" s="5">
        <f t="shared" si="57"/>
        <v>443</v>
      </c>
      <c r="D57" s="5">
        <f t="shared" si="58"/>
        <v>-33</v>
      </c>
      <c r="E57" s="5">
        <f t="shared" si="59"/>
        <v>190</v>
      </c>
      <c r="F57" s="5">
        <f t="shared" si="59"/>
        <v>224</v>
      </c>
      <c r="G57" s="5">
        <f t="shared" si="60"/>
        <v>-34</v>
      </c>
      <c r="H57" s="5">
        <v>91</v>
      </c>
      <c r="I57" s="5">
        <v>106</v>
      </c>
      <c r="J57" s="5">
        <f t="shared" si="61"/>
        <v>-15</v>
      </c>
      <c r="K57" s="5">
        <v>99</v>
      </c>
      <c r="L57" s="5">
        <v>118</v>
      </c>
      <c r="M57" s="5">
        <f t="shared" si="62"/>
        <v>-19</v>
      </c>
      <c r="N57" s="5">
        <f t="shared" si="63"/>
        <v>220</v>
      </c>
      <c r="O57" s="5">
        <f t="shared" si="63"/>
        <v>219</v>
      </c>
      <c r="P57" s="5">
        <f t="shared" si="64"/>
        <v>1</v>
      </c>
      <c r="Q57" s="5">
        <v>91</v>
      </c>
      <c r="R57" s="5">
        <v>101</v>
      </c>
      <c r="S57" s="5">
        <f t="shared" si="65"/>
        <v>-10</v>
      </c>
      <c r="T57" s="5">
        <v>129</v>
      </c>
      <c r="U57" s="5">
        <v>118</v>
      </c>
      <c r="V57" s="5">
        <f t="shared" si="66"/>
        <v>11</v>
      </c>
      <c r="W57" s="5">
        <f t="shared" si="67"/>
        <v>-30</v>
      </c>
      <c r="X57" s="5">
        <f t="shared" si="67"/>
        <v>5</v>
      </c>
      <c r="Y57" s="5">
        <f t="shared" si="68"/>
        <v>-35</v>
      </c>
      <c r="Z57" s="10">
        <f t="shared" si="55"/>
        <v>-4.5</v>
      </c>
      <c r="AA57" s="10">
        <f t="shared" si="56"/>
        <v>0.7</v>
      </c>
      <c r="AB57" s="23" t="s">
        <v>55</v>
      </c>
      <c r="AC57" s="6">
        <v>6650</v>
      </c>
      <c r="AD57" s="27">
        <v>6706</v>
      </c>
    </row>
    <row r="58" spans="1:30" ht="18" customHeight="1">
      <c r="A58" s="22" t="s">
        <v>56</v>
      </c>
      <c r="B58" s="6">
        <f t="shared" si="57"/>
        <v>506</v>
      </c>
      <c r="C58" s="5">
        <f t="shared" si="57"/>
        <v>475</v>
      </c>
      <c r="D58" s="5">
        <f t="shared" si="58"/>
        <v>31</v>
      </c>
      <c r="E58" s="5">
        <f t="shared" si="59"/>
        <v>263</v>
      </c>
      <c r="F58" s="5">
        <f t="shared" si="59"/>
        <v>230</v>
      </c>
      <c r="G58" s="5">
        <f t="shared" si="60"/>
        <v>33</v>
      </c>
      <c r="H58" s="5">
        <v>102</v>
      </c>
      <c r="I58" s="5">
        <v>95</v>
      </c>
      <c r="J58" s="5">
        <f t="shared" si="61"/>
        <v>7</v>
      </c>
      <c r="K58" s="5">
        <v>161</v>
      </c>
      <c r="L58" s="5">
        <v>135</v>
      </c>
      <c r="M58" s="5">
        <f t="shared" si="62"/>
        <v>26</v>
      </c>
      <c r="N58" s="5">
        <f t="shared" si="63"/>
        <v>243</v>
      </c>
      <c r="O58" s="5">
        <f t="shared" si="63"/>
        <v>245</v>
      </c>
      <c r="P58" s="5">
        <f t="shared" si="64"/>
        <v>-2</v>
      </c>
      <c r="Q58" s="5">
        <v>103</v>
      </c>
      <c r="R58" s="5">
        <v>87</v>
      </c>
      <c r="S58" s="5">
        <f t="shared" si="65"/>
        <v>16</v>
      </c>
      <c r="T58" s="5">
        <v>140</v>
      </c>
      <c r="U58" s="5">
        <v>158</v>
      </c>
      <c r="V58" s="5">
        <f t="shared" si="66"/>
        <v>-18</v>
      </c>
      <c r="W58" s="5">
        <f t="shared" si="67"/>
        <v>20</v>
      </c>
      <c r="X58" s="5">
        <f t="shared" si="67"/>
        <v>-15</v>
      </c>
      <c r="Y58" s="5">
        <f t="shared" si="68"/>
        <v>35</v>
      </c>
      <c r="Z58" s="10">
        <f t="shared" si="55"/>
        <v>2.7</v>
      </c>
      <c r="AA58" s="10">
        <f t="shared" si="56"/>
        <v>-2</v>
      </c>
      <c r="AB58" s="23" t="s">
        <v>56</v>
      </c>
      <c r="AC58" s="6">
        <v>7444</v>
      </c>
      <c r="AD58" s="27">
        <v>7493</v>
      </c>
    </row>
    <row r="59" spans="1:30" ht="18" customHeight="1">
      <c r="A59" s="22" t="s">
        <v>57</v>
      </c>
      <c r="B59" s="6">
        <f t="shared" si="57"/>
        <v>237</v>
      </c>
      <c r="C59" s="5">
        <f t="shared" si="57"/>
        <v>284</v>
      </c>
      <c r="D59" s="5">
        <f t="shared" si="58"/>
        <v>-47</v>
      </c>
      <c r="E59" s="5">
        <f t="shared" si="59"/>
        <v>113</v>
      </c>
      <c r="F59" s="5">
        <f t="shared" si="59"/>
        <v>122</v>
      </c>
      <c r="G59" s="5">
        <f t="shared" si="60"/>
        <v>-9</v>
      </c>
      <c r="H59" s="5">
        <v>42</v>
      </c>
      <c r="I59" s="5">
        <v>40</v>
      </c>
      <c r="J59" s="5">
        <f t="shared" si="61"/>
        <v>2</v>
      </c>
      <c r="K59" s="5">
        <v>71</v>
      </c>
      <c r="L59" s="5">
        <v>82</v>
      </c>
      <c r="M59" s="5">
        <f t="shared" si="62"/>
        <v>-11</v>
      </c>
      <c r="N59" s="5">
        <f t="shared" si="63"/>
        <v>124</v>
      </c>
      <c r="O59" s="5">
        <f t="shared" si="63"/>
        <v>162</v>
      </c>
      <c r="P59" s="5">
        <f t="shared" si="64"/>
        <v>-38</v>
      </c>
      <c r="Q59" s="5">
        <v>43</v>
      </c>
      <c r="R59" s="5">
        <v>66</v>
      </c>
      <c r="S59" s="5">
        <f t="shared" si="65"/>
        <v>-23</v>
      </c>
      <c r="T59" s="5">
        <v>81</v>
      </c>
      <c r="U59" s="5">
        <v>96</v>
      </c>
      <c r="V59" s="5">
        <f t="shared" si="66"/>
        <v>-15</v>
      </c>
      <c r="W59" s="5">
        <f t="shared" si="67"/>
        <v>-11</v>
      </c>
      <c r="X59" s="5">
        <f t="shared" si="67"/>
        <v>-40</v>
      </c>
      <c r="Y59" s="5">
        <f t="shared" si="68"/>
        <v>29</v>
      </c>
      <c r="Z59" s="10">
        <f t="shared" si="55"/>
        <v>-2.1</v>
      </c>
      <c r="AA59" s="10">
        <f t="shared" si="56"/>
        <v>-7.7</v>
      </c>
      <c r="AB59" s="23" t="s">
        <v>57</v>
      </c>
      <c r="AC59" s="6">
        <v>5131</v>
      </c>
      <c r="AD59" s="27">
        <v>5184</v>
      </c>
    </row>
    <row r="60" spans="1:30" ht="18" customHeight="1">
      <c r="A60" s="4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0"/>
      <c r="AA60" s="10"/>
      <c r="AB60" s="7"/>
      <c r="AC60" s="7"/>
      <c r="AD60" s="27"/>
    </row>
    <row r="61" spans="1:30" ht="18" customHeight="1">
      <c r="A61" s="29" t="s">
        <v>58</v>
      </c>
      <c r="B61" s="30">
        <f aca="true" t="shared" si="69" ref="B61:Y61">SUM(B62:B65)</f>
        <v>1189</v>
      </c>
      <c r="C61" s="31">
        <f t="shared" si="69"/>
        <v>1329</v>
      </c>
      <c r="D61" s="31">
        <f t="shared" si="69"/>
        <v>-140</v>
      </c>
      <c r="E61" s="31">
        <f t="shared" si="69"/>
        <v>583</v>
      </c>
      <c r="F61" s="31">
        <f t="shared" si="69"/>
        <v>625</v>
      </c>
      <c r="G61" s="31">
        <f t="shared" si="69"/>
        <v>-42</v>
      </c>
      <c r="H61" s="31">
        <f>SUM(H62:H65)</f>
        <v>249</v>
      </c>
      <c r="I61" s="31">
        <f>SUM(I62:I65)</f>
        <v>267</v>
      </c>
      <c r="J61" s="31">
        <f t="shared" si="69"/>
        <v>-18</v>
      </c>
      <c r="K61" s="31">
        <f t="shared" si="69"/>
        <v>334</v>
      </c>
      <c r="L61" s="31">
        <f>SUM(L62:L65)</f>
        <v>358</v>
      </c>
      <c r="M61" s="31">
        <f t="shared" si="69"/>
        <v>-24</v>
      </c>
      <c r="N61" s="31">
        <f t="shared" si="69"/>
        <v>606</v>
      </c>
      <c r="O61" s="31">
        <f t="shared" si="69"/>
        <v>704</v>
      </c>
      <c r="P61" s="31">
        <f t="shared" si="69"/>
        <v>-98</v>
      </c>
      <c r="Q61" s="31">
        <f t="shared" si="69"/>
        <v>237</v>
      </c>
      <c r="R61" s="31">
        <f>SUM(R62:R65)</f>
        <v>225</v>
      </c>
      <c r="S61" s="31">
        <f t="shared" si="69"/>
        <v>12</v>
      </c>
      <c r="T61" s="31">
        <f t="shared" si="69"/>
        <v>369</v>
      </c>
      <c r="U61" s="31">
        <f>SUM(U62:U65)</f>
        <v>479</v>
      </c>
      <c r="V61" s="31">
        <f t="shared" si="69"/>
        <v>-110</v>
      </c>
      <c r="W61" s="31">
        <f t="shared" si="69"/>
        <v>-23</v>
      </c>
      <c r="X61" s="31">
        <f t="shared" si="69"/>
        <v>-79</v>
      </c>
      <c r="Y61" s="31">
        <f t="shared" si="69"/>
        <v>56</v>
      </c>
      <c r="Z61" s="32">
        <f aca="true" t="shared" si="70" ref="Z61:AA65">ROUND(W61/AC61*1000,1)</f>
        <v>-1.1</v>
      </c>
      <c r="AA61" s="32">
        <f t="shared" si="70"/>
        <v>-3.9</v>
      </c>
      <c r="AB61" s="34" t="s">
        <v>58</v>
      </c>
      <c r="AC61" s="6">
        <v>20057</v>
      </c>
      <c r="AD61" s="27">
        <f>SUM(AD62:AD65)</f>
        <v>20240</v>
      </c>
    </row>
    <row r="62" spans="1:30" ht="18" customHeight="1">
      <c r="A62" s="22" t="s">
        <v>59</v>
      </c>
      <c r="B62" s="6">
        <f aca="true" t="shared" si="71" ref="B62:C65">E62+N62</f>
        <v>324</v>
      </c>
      <c r="C62" s="5">
        <f t="shared" si="71"/>
        <v>378</v>
      </c>
      <c r="D62" s="5">
        <f>B62-C62</f>
        <v>-54</v>
      </c>
      <c r="E62" s="5">
        <f aca="true" t="shared" si="72" ref="E62:F65">H62+K62</f>
        <v>151</v>
      </c>
      <c r="F62" s="5">
        <f t="shared" si="72"/>
        <v>168</v>
      </c>
      <c r="G62" s="5">
        <f>E62-F62</f>
        <v>-17</v>
      </c>
      <c r="H62" s="5">
        <v>74</v>
      </c>
      <c r="I62" s="5">
        <v>87</v>
      </c>
      <c r="J62" s="5">
        <f>H62-I62</f>
        <v>-13</v>
      </c>
      <c r="K62" s="5">
        <v>77</v>
      </c>
      <c r="L62" s="5">
        <v>81</v>
      </c>
      <c r="M62" s="5">
        <f>K62-L62</f>
        <v>-4</v>
      </c>
      <c r="N62" s="5">
        <f aca="true" t="shared" si="73" ref="N62:O65">Q62+T62</f>
        <v>173</v>
      </c>
      <c r="O62" s="5">
        <f t="shared" si="73"/>
        <v>210</v>
      </c>
      <c r="P62" s="5">
        <f>N62-O62</f>
        <v>-37</v>
      </c>
      <c r="Q62" s="5">
        <v>84</v>
      </c>
      <c r="R62" s="5">
        <v>77</v>
      </c>
      <c r="S62" s="5">
        <f>Q62-R62</f>
        <v>7</v>
      </c>
      <c r="T62" s="5">
        <v>89</v>
      </c>
      <c r="U62" s="5">
        <v>133</v>
      </c>
      <c r="V62" s="5">
        <f>T62-U62</f>
        <v>-44</v>
      </c>
      <c r="W62" s="5">
        <f aca="true" t="shared" si="74" ref="W62:X65">E62-N62</f>
        <v>-22</v>
      </c>
      <c r="X62" s="5">
        <f t="shared" si="74"/>
        <v>-42</v>
      </c>
      <c r="Y62" s="5">
        <f>W62-X62</f>
        <v>20</v>
      </c>
      <c r="Z62" s="10">
        <f t="shared" si="70"/>
        <v>-3.4</v>
      </c>
      <c r="AA62" s="10">
        <f t="shared" si="70"/>
        <v>-6.4</v>
      </c>
      <c r="AB62" s="23" t="s">
        <v>59</v>
      </c>
      <c r="AC62" s="6">
        <v>6476</v>
      </c>
      <c r="AD62" s="27">
        <v>6579</v>
      </c>
    </row>
    <row r="63" spans="1:30" ht="18" customHeight="1">
      <c r="A63" s="22" t="s">
        <v>60</v>
      </c>
      <c r="B63" s="6">
        <f t="shared" si="71"/>
        <v>330</v>
      </c>
      <c r="C63" s="5">
        <f t="shared" si="71"/>
        <v>333</v>
      </c>
      <c r="D63" s="5">
        <f>B63-C63</f>
        <v>-3</v>
      </c>
      <c r="E63" s="5">
        <f t="shared" si="72"/>
        <v>172</v>
      </c>
      <c r="F63" s="5">
        <f t="shared" si="72"/>
        <v>153</v>
      </c>
      <c r="G63" s="5">
        <f>E63-F63</f>
        <v>19</v>
      </c>
      <c r="H63" s="5">
        <v>61</v>
      </c>
      <c r="I63" s="5">
        <v>68</v>
      </c>
      <c r="J63" s="5">
        <f>H63-I63</f>
        <v>-7</v>
      </c>
      <c r="K63" s="5">
        <v>111</v>
      </c>
      <c r="L63" s="5">
        <v>85</v>
      </c>
      <c r="M63" s="5">
        <f>K63-L63</f>
        <v>26</v>
      </c>
      <c r="N63" s="5">
        <f t="shared" si="73"/>
        <v>158</v>
      </c>
      <c r="O63" s="5">
        <f t="shared" si="73"/>
        <v>180</v>
      </c>
      <c r="P63" s="5">
        <f>N63-O63</f>
        <v>-22</v>
      </c>
      <c r="Q63" s="5">
        <v>59</v>
      </c>
      <c r="R63" s="5">
        <v>47</v>
      </c>
      <c r="S63" s="5">
        <f>Q63-R63</f>
        <v>12</v>
      </c>
      <c r="T63" s="5">
        <v>99</v>
      </c>
      <c r="U63" s="5">
        <v>133</v>
      </c>
      <c r="V63" s="5">
        <f>T63-U63</f>
        <v>-34</v>
      </c>
      <c r="W63" s="5">
        <f t="shared" si="74"/>
        <v>14</v>
      </c>
      <c r="X63" s="5">
        <f t="shared" si="74"/>
        <v>-27</v>
      </c>
      <c r="Y63" s="5">
        <f>W63-X63</f>
        <v>41</v>
      </c>
      <c r="Z63" s="10">
        <f t="shared" si="70"/>
        <v>3.2</v>
      </c>
      <c r="AA63" s="10">
        <f t="shared" si="70"/>
        <v>-6.1</v>
      </c>
      <c r="AB63" s="23" t="s">
        <v>60</v>
      </c>
      <c r="AC63" s="6">
        <v>4412</v>
      </c>
      <c r="AD63" s="27">
        <v>4422</v>
      </c>
    </row>
    <row r="64" spans="1:30" ht="18" customHeight="1">
      <c r="A64" s="22" t="s">
        <v>61</v>
      </c>
      <c r="B64" s="6">
        <f t="shared" si="71"/>
        <v>190</v>
      </c>
      <c r="C64" s="5">
        <f t="shared" si="71"/>
        <v>227</v>
      </c>
      <c r="D64" s="5">
        <f>B64-C64</f>
        <v>-37</v>
      </c>
      <c r="E64" s="5">
        <f t="shared" si="72"/>
        <v>93</v>
      </c>
      <c r="F64" s="5">
        <f t="shared" si="72"/>
        <v>100</v>
      </c>
      <c r="G64" s="5">
        <f>E64-F64</f>
        <v>-7</v>
      </c>
      <c r="H64" s="5">
        <v>31</v>
      </c>
      <c r="I64" s="5">
        <v>36</v>
      </c>
      <c r="J64" s="5">
        <f>H64-I64</f>
        <v>-5</v>
      </c>
      <c r="K64" s="5">
        <v>62</v>
      </c>
      <c r="L64" s="5">
        <v>64</v>
      </c>
      <c r="M64" s="5">
        <f>K64-L64</f>
        <v>-2</v>
      </c>
      <c r="N64" s="5">
        <f t="shared" si="73"/>
        <v>97</v>
      </c>
      <c r="O64" s="5">
        <f t="shared" si="73"/>
        <v>127</v>
      </c>
      <c r="P64" s="5">
        <f>N64-O64</f>
        <v>-30</v>
      </c>
      <c r="Q64" s="5">
        <v>40</v>
      </c>
      <c r="R64" s="5">
        <v>39</v>
      </c>
      <c r="S64" s="5">
        <f>Q64-R64</f>
        <v>1</v>
      </c>
      <c r="T64" s="5">
        <v>57</v>
      </c>
      <c r="U64" s="5">
        <v>88</v>
      </c>
      <c r="V64" s="5">
        <f>T64-U64</f>
        <v>-31</v>
      </c>
      <c r="W64" s="5">
        <f t="shared" si="74"/>
        <v>-4</v>
      </c>
      <c r="X64" s="5">
        <f t="shared" si="74"/>
        <v>-27</v>
      </c>
      <c r="Y64" s="5">
        <f>W64-X64</f>
        <v>23</v>
      </c>
      <c r="Z64" s="10">
        <f t="shared" si="70"/>
        <v>-1.1</v>
      </c>
      <c r="AA64" s="10">
        <f t="shared" si="70"/>
        <v>-7</v>
      </c>
      <c r="AB64" s="23" t="s">
        <v>61</v>
      </c>
      <c r="AC64" s="6">
        <v>3808</v>
      </c>
      <c r="AD64" s="27">
        <v>3853</v>
      </c>
    </row>
    <row r="65" spans="1:30" ht="18" customHeight="1">
      <c r="A65" s="22" t="s">
        <v>62</v>
      </c>
      <c r="B65" s="6">
        <f t="shared" si="71"/>
        <v>345</v>
      </c>
      <c r="C65" s="5">
        <f t="shared" si="71"/>
        <v>391</v>
      </c>
      <c r="D65" s="5">
        <f>B65-C65</f>
        <v>-46</v>
      </c>
      <c r="E65" s="5">
        <f t="shared" si="72"/>
        <v>167</v>
      </c>
      <c r="F65" s="5">
        <f t="shared" si="72"/>
        <v>204</v>
      </c>
      <c r="G65" s="5">
        <f>E65-F65</f>
        <v>-37</v>
      </c>
      <c r="H65" s="5">
        <v>83</v>
      </c>
      <c r="I65" s="5">
        <v>76</v>
      </c>
      <c r="J65" s="5">
        <f>H65-I65</f>
        <v>7</v>
      </c>
      <c r="K65" s="5">
        <v>84</v>
      </c>
      <c r="L65" s="5">
        <v>128</v>
      </c>
      <c r="M65" s="5">
        <f>K65-L65</f>
        <v>-44</v>
      </c>
      <c r="N65" s="5">
        <f t="shared" si="73"/>
        <v>178</v>
      </c>
      <c r="O65" s="5">
        <f t="shared" si="73"/>
        <v>187</v>
      </c>
      <c r="P65" s="5">
        <f>N65-O65</f>
        <v>-9</v>
      </c>
      <c r="Q65" s="5">
        <v>54</v>
      </c>
      <c r="R65" s="5">
        <v>62</v>
      </c>
      <c r="S65" s="5">
        <f>Q65-R65</f>
        <v>-8</v>
      </c>
      <c r="T65" s="5">
        <v>124</v>
      </c>
      <c r="U65" s="5">
        <v>125</v>
      </c>
      <c r="V65" s="5">
        <f>T65-U65</f>
        <v>-1</v>
      </c>
      <c r="W65" s="5">
        <f t="shared" si="74"/>
        <v>-11</v>
      </c>
      <c r="X65" s="5">
        <f t="shared" si="74"/>
        <v>17</v>
      </c>
      <c r="Y65" s="5">
        <f>W65-X65</f>
        <v>-28</v>
      </c>
      <c r="Z65" s="10">
        <f t="shared" si="70"/>
        <v>-2.1</v>
      </c>
      <c r="AA65" s="10">
        <f t="shared" si="70"/>
        <v>3.2</v>
      </c>
      <c r="AB65" s="23" t="s">
        <v>62</v>
      </c>
      <c r="AC65" s="6">
        <v>5361</v>
      </c>
      <c r="AD65" s="27">
        <v>5386</v>
      </c>
    </row>
    <row r="66" spans="1:28" ht="18" customHeight="1">
      <c r="A66" s="4"/>
      <c r="B66" s="6"/>
      <c r="C66" s="5"/>
      <c r="D66" s="5"/>
      <c r="E66" s="5"/>
      <c r="F66" s="5"/>
      <c r="G66" s="5"/>
      <c r="H66" s="5"/>
      <c r="I66" s="5"/>
      <c r="J66" s="5"/>
      <c r="K66" s="5" t="s">
        <v>48</v>
      </c>
      <c r="L66" s="5" t="s">
        <v>48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4"/>
      <c r="AA66" s="4"/>
      <c r="AB66" s="7"/>
    </row>
    <row r="67" spans="1:28" ht="17.25">
      <c r="A67" s="13" t="s">
        <v>63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ht="17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17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ht="17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ht="17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ht="17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ht="17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</sheetData>
  <mergeCells count="1">
    <mergeCell ref="Z5:AA5"/>
  </mergeCells>
  <printOptions horizontalCentered="1"/>
  <pageMargins left="0.7798611111111111" right="0.7798611111111111" top="0.7798611111111111" bottom="0.7798611111111111" header="0.512" footer="0.512"/>
  <pageSetup horizontalDpi="600" verticalDpi="600" orientation="portrait" paperSize="9" scale="6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2003-01-31T07:59:16Z</cp:lastPrinted>
  <dcterms:created xsi:type="dcterms:W3CDTF">2002-07-23T02:30:42Z</dcterms:created>
  <dcterms:modified xsi:type="dcterms:W3CDTF">2007-01-19T05:43:50Z</dcterms:modified>
  <cp:category/>
  <cp:version/>
  <cp:contentType/>
  <cp:contentStatus/>
</cp:coreProperties>
</file>