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Y:\002_計画調整係\u0136\01 水道会計関係\13 経営戦略\経営比較分析表調\H27年度経営比較分析表調査　H29.1.20\"/>
    </mc:Choice>
  </mc:AlternateContent>
  <workbookProtection workbookPassword="8649" lockStructure="1"/>
  <bookViews>
    <workbookView xWindow="240" yWindow="60" windowWidth="14940" windowHeight="7875"/>
  </bookViews>
  <sheets>
    <sheet name="法適用_水道事業" sheetId="4" r:id="rId1"/>
    <sheet name="データ" sheetId="5" state="hidden" r:id="rId2"/>
  </sheets>
  <calcPr calcId="162913"/>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S6" i="5"/>
  <c r="R6" i="5"/>
  <c r="Q6" i="5"/>
  <c r="P6" i="5"/>
  <c r="O6" i="5"/>
  <c r="N6" i="5"/>
  <c r="M6" i="5"/>
  <c r="L6" i="5"/>
  <c r="K6" i="5"/>
  <c r="J6" i="5"/>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I10" i="4"/>
  <c r="Z10" i="4"/>
  <c r="R10" i="4"/>
  <c r="J10" i="4"/>
  <c r="B10" i="4"/>
  <c r="AY8" i="4"/>
  <c r="AQ8" i="4"/>
  <c r="AI8" i="4"/>
  <c r="Z8" i="4"/>
  <c r="R8" i="4"/>
  <c r="J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<sst xmlns="http://schemas.openxmlformats.org/spreadsheetml/2006/main" count="217" uniqueCount="107">
  <si>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</si>
  <si>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</si>
  <si>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</si>
  <si>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</si>
  <si>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</si>
  <si>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</si>
  <si>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</si>
  <si>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</si>
  <si>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</si>
  <si>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</si>
  <si>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</si>
  <si>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</si>
  <si>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</si>
  <si>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</si>
  <si>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</si>
  <si>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</si>
  <si>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</si>
  <si>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</si>
  <si>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</si>
  <si>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</si>
  <si>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</si>
  <si>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</si>
  <si>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</si>
  <si>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</si>
  <si>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</si>
  <si>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</si>
  <si>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</si>
  <si>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</si>
  <si>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</si>
  <si>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</si>
  <si>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</si>
  <si>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</si>
  <si>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</si>
  <si>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</si>
  <si>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</si>
  <si>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</si>
  <si>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</si>
  <si>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</si>
  <si>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</si>
  <si>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</si>
  <si>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</si>
  <si>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</si>
  <si>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</si>
  <si>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</si>
  <si>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</si>
  <si>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</si>
  <si>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</si>
  <si>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</si>
  <si>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</si>
  <si>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</si>
  <si>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</si>
  <si>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</si>
  <si>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</si>
  <si>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</si>
  <si>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</si>
  <si>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</si>
  <si>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</si>
  <si>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</si>
  <si>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</si>
  <si>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</si>
  <si>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</si>
  <si>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</si>
  <si>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</si>
  <si>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</si>
  <si>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</si>
  <si>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</si>
  <si>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</si>
  <si>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</si>
  <si>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</si>
  <si>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</si>
  <si>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</si>
  <si>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</si>
  <si>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</si>
  <si>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</si>
  <si>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</si>
  <si>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</si>
  <si>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</si>
  <si>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</si>
  <si>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</si>
  <si>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</si>
  <si>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</si>
  <si>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</si>
  <si>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</si>
  <si>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</si>
  <si>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</si>
  <si>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</si>
  <si>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</si>
  <si>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</si>
  <si>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</si>
  <si>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</si>
  <si>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</si>
  <si>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</si>
  <si>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</si>
  <si>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鳥取県　岩美町</t>
  </si>
  <si>
    <t>法適用</t>
  </si>
  <si>
    <t>水道事業</t>
  </si>
  <si>
    <t>末端給水事業</t>
  </si>
  <si>
    <t>A7</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</si>
  <si>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</si>
  <si>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</si>
  <si>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</si>
  <si>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</si>
  <si>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</si>
  <si>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</si>
  <si>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本町の水道料金は全国平均とほぼ同水準であるが、経常収支比率、料金回収率ともに平均値及び類似団体平均値を下回っているため、給水収益等の収益で維持管理費等の費用が賄えていない状況である。しかし、前年度と比較すると当該値の改善が見られるため、更なるランニングコスト等の削減に努め経営改善に向けた取組みを進めていく。　　　　　　　　　　　　　　　　　　　　　　　　　　　　　　　　　　　　　　　　　　　　　　　　　　　　　　　　　　　　　　　　　　　　　　　企業債残高対給水収益比率においては、平均値及び類似団体平均値と比較すると、企業債残高が過大になっており、将来世代への負担が重くなっていると考えられる。投資規模の見直し、企業債以外の国庫補助等の財源の活用等を検討する必要がある。　　　　　　　　　　　　　　　　　　　　　　　　　　　　　　給水原価においては、前年度より低い数値となったが類似団体平均値よりは高い数値である。これは平成27年度に町道拡幅に伴う水道管の撤去を実施することとなり約22,300千円の除却費が発生したことが影響している。　　　　　　　　　　　　　　　　　　　　　　　　　　　　　　　　　　　　　　　　　　　累積欠損金比率においては、累積欠損金は発生しておらず、健全な経営状況にあるといえる。　　　　　　　　　　　　　　　　　　　　　　　　　　　　　　　　　　　　　　　　　　　　　　　　　　　　　　　　　　　　　　　流動比率においては、前年度よりも増加しており、平均値とほぼ同水準であるため、1年以内の支払能力は問題ないといえる。　　　　　　　　　　　　　　　　　　　　施設利用率においては、前年度よりも高い数値となっており、平均値を上回っているが、平成27年度の有収率は前年度数値、平均値ともに下回っている状況である。これは、平成28年1月末に発生した寒波による水道管の凍結・破裂に伴う宅内漏水分の料金を減免したことが大きな原因となっている。これは一過性のものであるが、それ以外にも管路の老朽化による漏水等も発生しており、収益につながらない無収水量が流出されているため、漏水箇所の特定や老朽管の更新等の漏水防止対策を講じる必要がある。　　</t>
    <rPh sb="0" eb="2">
      <t>ホンチョウ</t>
    </rPh>
    <rPh sb="3" eb="5">
      <t>スイドウ</t>
    </rPh>
    <rPh sb="5" eb="7">
      <t>リョウキン</t>
    </rPh>
    <rPh sb="8" eb="10">
      <t>ゼンコク</t>
    </rPh>
    <rPh sb="10" eb="12">
      <t>ヘイキン</t>
    </rPh>
    <rPh sb="15" eb="18">
      <t>ドウスイジュン</t>
    </rPh>
    <rPh sb="23" eb="25">
      <t>ケイジョウ</t>
    </rPh>
    <rPh sb="25" eb="27">
      <t>シュウシ</t>
    </rPh>
    <rPh sb="27" eb="29">
      <t>ヒリツ</t>
    </rPh>
    <rPh sb="30" eb="32">
      <t>リョウキン</t>
    </rPh>
    <rPh sb="32" eb="34">
      <t>カイシュウ</t>
    </rPh>
    <rPh sb="34" eb="35">
      <t>リツ</t>
    </rPh>
    <rPh sb="38" eb="41">
      <t>ヘイキンチ</t>
    </rPh>
    <rPh sb="41" eb="42">
      <t>オヨ</t>
    </rPh>
    <rPh sb="43" eb="45">
      <t>ルイジ</t>
    </rPh>
    <rPh sb="45" eb="47">
      <t>ダンタイ</t>
    </rPh>
    <rPh sb="47" eb="50">
      <t>ヘイキンチ</t>
    </rPh>
    <rPh sb="51" eb="53">
      <t>シタマワ</t>
    </rPh>
    <rPh sb="60" eb="62">
      <t>キュウスイ</t>
    </rPh>
    <rPh sb="62" eb="64">
      <t>シュウエキ</t>
    </rPh>
    <rPh sb="64" eb="65">
      <t>トウ</t>
    </rPh>
    <rPh sb="66" eb="68">
      <t>シュウエキ</t>
    </rPh>
    <rPh sb="69" eb="71">
      <t>イジ</t>
    </rPh>
    <rPh sb="71" eb="74">
      <t>カンリヒ</t>
    </rPh>
    <rPh sb="74" eb="75">
      <t>トウ</t>
    </rPh>
    <rPh sb="76" eb="78">
      <t>ヒヨウ</t>
    </rPh>
    <rPh sb="79" eb="80">
      <t>マカナ</t>
    </rPh>
    <rPh sb="85" eb="87">
      <t>ジョウキョウ</t>
    </rPh>
    <rPh sb="95" eb="98">
      <t>ゼンネンド</t>
    </rPh>
    <rPh sb="99" eb="101">
      <t>ヒカク</t>
    </rPh>
    <rPh sb="104" eb="106">
      <t>トウガイ</t>
    </rPh>
    <rPh sb="106" eb="107">
      <t>チ</t>
    </rPh>
    <rPh sb="108" eb="110">
      <t>カイゼン</t>
    </rPh>
    <rPh sb="111" eb="112">
      <t>ミ</t>
    </rPh>
    <rPh sb="118" eb="119">
      <t>サラ</t>
    </rPh>
    <rPh sb="129" eb="130">
      <t>トウ</t>
    </rPh>
    <rPh sb="131" eb="133">
      <t>サクゲン</t>
    </rPh>
    <rPh sb="134" eb="135">
      <t>ツト</t>
    </rPh>
    <rPh sb="136" eb="138">
      <t>ケイエイ</t>
    </rPh>
    <rPh sb="138" eb="140">
      <t>カイゼン</t>
    </rPh>
    <rPh sb="141" eb="142">
      <t>ム</t>
    </rPh>
    <rPh sb="144" eb="146">
      <t>トリク</t>
    </rPh>
    <rPh sb="148" eb="149">
      <t>スス</t>
    </rPh>
    <rPh sb="378" eb="381">
      <t>ゼンネンド</t>
    </rPh>
    <rPh sb="383" eb="384">
      <t>ヒク</t>
    </rPh>
    <rPh sb="385" eb="387">
      <t>スウチ</t>
    </rPh>
    <rPh sb="392" eb="394">
      <t>ルイジ</t>
    </rPh>
    <rPh sb="394" eb="396">
      <t>ダンタイ</t>
    </rPh>
    <rPh sb="402" eb="403">
      <t>タカ</t>
    </rPh>
    <rPh sb="404" eb="406">
      <t>スウチ</t>
    </rPh>
    <rPh sb="413" eb="415">
      <t>ヘイセイ</t>
    </rPh>
    <rPh sb="417" eb="419">
      <t>ネンド</t>
    </rPh>
    <rPh sb="420" eb="422">
      <t>チョウドウ</t>
    </rPh>
    <rPh sb="422" eb="424">
      <t>カクフク</t>
    </rPh>
    <rPh sb="425" eb="426">
      <t>トモナ</t>
    </rPh>
    <rPh sb="427" eb="430">
      <t>スイドウカン</t>
    </rPh>
    <rPh sb="431" eb="433">
      <t>テッキョ</t>
    </rPh>
    <rPh sb="434" eb="436">
      <t>ジッシ</t>
    </rPh>
    <rPh sb="443" eb="444">
      <t>ヤク</t>
    </rPh>
    <rPh sb="450" eb="452">
      <t>センエン</t>
    </rPh>
    <rPh sb="453" eb="455">
      <t>ジョキャク</t>
    </rPh>
    <rPh sb="455" eb="456">
      <t>ヒ</t>
    </rPh>
    <rPh sb="457" eb="459">
      <t>ハッセイ</t>
    </rPh>
    <rPh sb="464" eb="466">
      <t>エイキョウ</t>
    </rPh>
    <rPh sb="533" eb="535">
      <t>ハッセイ</t>
    </rPh>
    <rPh sb="629" eb="632">
      <t>ゼンネンド</t>
    </rPh>
    <rPh sb="707" eb="710">
      <t>ゼンネンド</t>
    </rPh>
    <rPh sb="713" eb="714">
      <t>タカ</t>
    </rPh>
    <rPh sb="715" eb="717">
      <t>スウチ</t>
    </rPh>
    <rPh sb="747" eb="750">
      <t>ゼンネンド</t>
    </rPh>
    <rPh sb="750" eb="752">
      <t>スウチ</t>
    </rPh>
    <rPh sb="809" eb="810">
      <t>ブン</t>
    </rPh>
    <rPh sb="811" eb="813">
      <t>リョウキン</t>
    </rPh>
    <rPh sb="814" eb="816">
      <t>ゲンメン</t>
    </rPh>
    <rPh sb="821" eb="822">
      <t>オオ</t>
    </rPh>
    <rPh sb="824" eb="826">
      <t>ゲンイン</t>
    </rPh>
    <rPh sb="836" eb="839">
      <t>イッカセイ</t>
    </rPh>
    <rPh sb="849" eb="851">
      <t>イガイ</t>
    </rPh>
    <rPh sb="853" eb="855">
      <t>カンロ</t>
    </rPh>
    <rPh sb="856" eb="858">
      <t>ロウキュウ</t>
    </rPh>
    <rPh sb="858" eb="859">
      <t>カ</t>
    </rPh>
    <rPh sb="862" eb="864">
      <t>ロウスイ</t>
    </rPh>
    <rPh sb="864" eb="865">
      <t>ナド</t>
    </rPh>
    <rPh sb="866" eb="868">
      <t>ハッセイ</t>
    </rPh>
    <phoneticPr fontId="4"/>
  </si>
  <si>
    <t>有形固定資産減価償却率においては、平均値を下回っており、施設の老朽化は他団体と比較して進んでいないので良好である。　　　　　　　　　　　　　　　　　　　　　　管路経年化率においては、平均値を下回っており、管路の老朽化は他団体と比較して進んでいないので良好である。　　　　　　　　　　　　　　　　　　　　　　　　　　　　　　　　　　　　　　　　　　　　　　　　　　　　　　　　　管路更新率においては、平均値を下回っており、管路の更新ペースは他団体と比較して遅れている。　　　　　　　　　　　　　　　　　　　　　　　　　　　　　これらの指標により、本町の水道施設・管路等の状況は、他団体と比較して老朽化が抑制されているが、平成27年度の更新ペースは若干遅れているといえる。また近年有収率が低くなっていることから、管路の老朽化に伴う漏水が多く発生しつつあると考えられる。　　　　　　　　　　　　　　　　　　　　　　　　　　　　　　　　　　　　本町では中長期的な事業計画を策定した「岩美町水道事業ビジョン」に基づき、平成27年度より老朽化の著しい水道施設から、施設の更新にあわせて国庫補助等を活用した管路等施設の耐震化を順次進めているところである。（「岩美町水道管路耐震化推進事業」）これにより有収率の向上、管路更新率の向上を目指すものである。　　　　　　　　　　　　　　　　　　　　　　　　　　　　　　　　　　　　　　　　　　　　　　　　　　　　　</t>
    <rPh sb="203" eb="204">
      <t>シタ</t>
    </rPh>
    <rPh sb="227" eb="228">
      <t>オク</t>
    </rPh>
    <rPh sb="309" eb="311">
      <t>ヘイセイ</t>
    </rPh>
    <rPh sb="313" eb="315">
      <t>ネンド</t>
    </rPh>
    <rPh sb="322" eb="324">
      <t>ジャッカン</t>
    </rPh>
    <rPh sb="324" eb="325">
      <t>オク</t>
    </rPh>
    <rPh sb="336" eb="338">
      <t>キンネン</t>
    </rPh>
    <rPh sb="342" eb="343">
      <t>ヒク</t>
    </rPh>
    <rPh sb="418" eb="420">
      <t>ホンチョウ</t>
    </rPh>
    <rPh sb="422" eb="426">
      <t>チュウチョウキテキ</t>
    </rPh>
    <rPh sb="427" eb="429">
      <t>ジギョウ</t>
    </rPh>
    <rPh sb="429" eb="431">
      <t>ケイカク</t>
    </rPh>
    <rPh sb="432" eb="434">
      <t>サクテイ</t>
    </rPh>
    <rPh sb="437" eb="440">
      <t>イワミチョウ</t>
    </rPh>
    <rPh sb="440" eb="442">
      <t>スイドウ</t>
    </rPh>
    <rPh sb="442" eb="444">
      <t>ジギョウ</t>
    </rPh>
    <rPh sb="450" eb="451">
      <t>モト</t>
    </rPh>
    <rPh sb="454" eb="456">
      <t>ヘイセイ</t>
    </rPh>
    <rPh sb="458" eb="460">
      <t>ネンド</t>
    </rPh>
    <rPh sb="462" eb="465">
      <t>ロウキュウカ</t>
    </rPh>
    <rPh sb="466" eb="467">
      <t>イチジル</t>
    </rPh>
    <rPh sb="469" eb="471">
      <t>スイドウ</t>
    </rPh>
    <rPh sb="471" eb="473">
      <t>シセツ</t>
    </rPh>
    <rPh sb="476" eb="478">
      <t>シセツ</t>
    </rPh>
    <rPh sb="479" eb="481">
      <t>コウシン</t>
    </rPh>
    <rPh sb="486" eb="488">
      <t>コッコ</t>
    </rPh>
    <rPh sb="488" eb="490">
      <t>ホジョ</t>
    </rPh>
    <rPh sb="490" eb="491">
      <t>トウ</t>
    </rPh>
    <rPh sb="492" eb="494">
      <t>カツヨウ</t>
    </rPh>
    <rPh sb="496" eb="498">
      <t>カンロ</t>
    </rPh>
    <rPh sb="498" eb="499">
      <t>トウ</t>
    </rPh>
    <rPh sb="499" eb="501">
      <t>シセツ</t>
    </rPh>
    <rPh sb="502" eb="505">
      <t>タイシンカ</t>
    </rPh>
    <rPh sb="506" eb="508">
      <t>ジュンジ</t>
    </rPh>
    <rPh sb="508" eb="509">
      <t>スス</t>
    </rPh>
    <rPh sb="522" eb="525">
      <t>イワミチョウ</t>
    </rPh>
    <rPh sb="525" eb="527">
      <t>スイドウ</t>
    </rPh>
    <rPh sb="527" eb="529">
      <t>カンロ</t>
    </rPh>
    <rPh sb="529" eb="532">
      <t>タイシンカ</t>
    </rPh>
    <rPh sb="532" eb="534">
      <t>スイシン</t>
    </rPh>
    <rPh sb="534" eb="536">
      <t>ジギョウ</t>
    </rPh>
    <rPh sb="543" eb="545">
      <t>ユウシュウ</t>
    </rPh>
    <rPh sb="545" eb="546">
      <t>リツ</t>
    </rPh>
    <rPh sb="547" eb="549">
      <t>コウジョウ</t>
    </rPh>
    <rPh sb="550" eb="552">
      <t>カンロ</t>
    </rPh>
    <rPh sb="552" eb="554">
      <t>コウシン</t>
    </rPh>
    <rPh sb="554" eb="555">
      <t>リツ</t>
    </rPh>
    <rPh sb="556" eb="558">
      <t>コウジョウ</t>
    </rPh>
    <rPh sb="559" eb="561">
      <t>メザ</t>
    </rPh>
    <phoneticPr fontId="4"/>
  </si>
  <si>
    <t>本町は累積欠損金はなく、水道料金は全国平均とほぼ同水準であるが、経常収支比率及び料金回収率は100％を下回っており、前年度より多少の改善はみられるものの、経営に必要な経費を水道料金等で賄うことができていない状況にある。今後も人口減少、節水型機器の普及等により給水収益は減少傾向にあると予測されるので、中長期的な視野に基づく計画的な経営に取り組み、徹底した効率化、経営健全化を行うことが必要である。なお、今後とも料金の収納強化を図り、確実に料金収入を確保していく必要がある。　　　　　　　　　　　　　　　　　　　　　　　　　　　　　　　　　　　　　　　　　　　　　　　　　　　　　　　　　　　　　　　　　　　　　　また、企業債残高対給水収益比率が高いことから、企業債を財源とした管路更新が進められてきていると考えられる。漏水防止対策・有収率の向上・災害時に備えた管路の耐震化等、今後も老朽化した管路の更新は必要であるが、これ以上企業債残高が過大となると将来世代への負担も増大となる。よって、平成27年度より岩美町水道管路耐震化推進事業を実施し、老朽化した管路の更新・耐震化を計画的に進めているが、この事業の財源としては国庫補助金、一般会計出資金をフルに活用することとし、企業債の借入れを抑制していく必要がある。　　　　　　　　　　　　　　　　　　　　　　　　　　　　　　　　　　　　　　　　　　　　　　　　　　　　　　　　また、水道事業の中長期的な経営の基本計画である「経営戦略」を平成30年度末までに策定し、経営基盤強化と財政マネジメントの向上を図ることとする。</t>
    <rPh sb="58" eb="61">
      <t>ゼンネンド</t>
    </rPh>
    <rPh sb="63" eb="65">
      <t>タショウ</t>
    </rPh>
    <rPh sb="66" eb="68">
      <t>カイゼン</t>
    </rPh>
    <rPh sb="444" eb="446">
      <t>ヘイセイ</t>
    </rPh>
    <rPh sb="448" eb="450">
      <t>ネンド</t>
    </rPh>
    <rPh sb="467" eb="469">
      <t>ジッシ</t>
    </rPh>
    <rPh sb="471" eb="474">
      <t>ロウキュウカ</t>
    </rPh>
    <rPh sb="476" eb="478">
      <t>カンロ</t>
    </rPh>
    <rPh sb="479" eb="481">
      <t>コウシン</t>
    </rPh>
    <rPh sb="482" eb="485">
      <t>タイシンカ</t>
    </rPh>
    <rPh sb="486" eb="489">
      <t>ケイカクテキ</t>
    </rPh>
    <rPh sb="490" eb="491">
      <t>スス</t>
    </rPh>
    <rPh sb="499" eb="501">
      <t>ジギョウ</t>
    </rPh>
    <rPh sb="502" eb="504">
      <t>ザイゲン</t>
    </rPh>
    <rPh sb="514" eb="516">
      <t>イッパン</t>
    </rPh>
    <rPh sb="516" eb="518">
      <t>カイケイ</t>
    </rPh>
    <rPh sb="518" eb="521">
      <t>シュッシキン</t>
    </rPh>
    <rPh sb="534" eb="536">
      <t>キギョウ</t>
    </rPh>
    <rPh sb="536" eb="537">
      <t>サイ</t>
    </rPh>
    <rPh sb="538" eb="540">
      <t>カリイ</t>
    </rPh>
    <rPh sb="542" eb="544">
      <t>ヨクセイ</t>
    </rPh>
    <rPh sb="548" eb="550">
      <t>ヒツヨウ</t>
    </rPh>
    <rPh sb="613" eb="615">
      <t>スイドウ</t>
    </rPh>
    <rPh sb="615" eb="617">
      <t>ジギョウ</t>
    </rPh>
    <rPh sb="640" eb="642">
      <t>ヘイセイ</t>
    </rPh>
    <rPh sb="644" eb="646">
      <t>ネンド</t>
    </rPh>
    <rPh sb="646" eb="647">
      <t>マツ</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</si>
</sst>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color theme="1"/>
      <name val="ＭＳ ゴシック"/>
      <family val="3"/>
      <charset val="128"/>
    </font>
    <font>
      <sz val="9.5"/>
      <color theme="1"/>
      <name val="ＭＳ ゴシック"/>
      <family val="3"/>
      <charset val="128"/>
    </font>
    <font>
      <sz val="8.5"/>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24" fillId="0" borderId="9" xfId="0" applyFont="1" applyBorder="1" applyAlignment="1" applyProtection="1">
      <alignment horizontal="left" vertical="top" wrapText="1"/>
      <protection locked="0"/>
    </xf>
    <xf numFmtId="0" fontId="24" fillId="0" borderId="0" xfId="0" applyFont="1" applyBorder="1" applyAlignment="1" applyProtection="1">
      <alignment horizontal="left" vertical="top" wrapText="1"/>
      <protection locked="0"/>
    </xf>
    <xf numFmtId="0" fontId="24" fillId="0" borderId="10" xfId="0" applyFont="1" applyBorder="1" applyAlignment="1" applyProtection="1">
      <alignment horizontal="left" vertical="top" wrapText="1"/>
      <protection locked="0"/>
    </xf>
    <xf numFmtId="0" fontId="24" fillId="0" borderId="11" xfId="0" applyFont="1" applyBorder="1" applyAlignment="1" applyProtection="1">
      <alignment horizontal="left" vertical="top" wrapText="1"/>
      <protection locked="0"/>
    </xf>
    <xf numFmtId="0" fontId="24" fillId="0" borderId="1" xfId="0" applyFont="1" applyBorder="1" applyAlignment="1" applyProtection="1">
      <alignment horizontal="left" vertical="top" wrapText="1"/>
      <protection locked="0"/>
    </xf>
    <xf numFmtId="0" fontId="24"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23" fillId="0" borderId="9" xfId="0" applyFont="1" applyBorder="1" applyAlignment="1" applyProtection="1">
      <alignment horizontal="left" vertical="top" wrapText="1"/>
      <protection locked="0"/>
    </xf>
    <xf numFmtId="0" fontId="23" fillId="0" borderId="0" xfId="0" applyFont="1" applyBorder="1" applyAlignment="1" applyProtection="1">
      <alignment horizontal="left" vertical="top" wrapText="1"/>
      <protection locked="0"/>
    </xf>
    <xf numFmtId="0" fontId="23"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22" fillId="0" borderId="9"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10" xfId="0" applyFont="1" applyBorder="1" applyAlignment="1" applyProtection="1">
      <alignment horizontal="left" vertical="top" wrapText="1"/>
      <protection locked="0"/>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0.69</c:v>
                </c:pt>
                <c:pt idx="1">
                  <c:v>0.03</c:v>
                </c:pt>
                <c:pt idx="2">
                  <c:v>0.96</c:v>
                </c:pt>
                <c:pt idx="3">
                  <c:v>0.93</c:v>
                </c:pt>
                <c:pt idx="4">
                  <c:v>0.72</c:v>
                </c:pt>
              </c:numCache>
            </c:numRef>
          </c:val>
          <c:extLst>
            <c:ext xmlns:c16="http://schemas.microsoft.com/office/drawing/2014/chart" uri="{C3380CC4-5D6E-409C-BE32-E72D297353CC}">
              <c16:uniqueId val="{00000000-75A2-43F1-976D-763A3096DA43}"/>
            </c:ext>
          </c:extLst>
        </c:ser>
        <c:dLbls>
          <c:showLegendKey val="0"/>
          <c:showVal val="0"/>
          <c:showCatName val="0"/>
          <c:showSerName val="0"/>
          <c:showPercent val="0"/>
          <c:showBubbleSize val="0"/>
        </c:dLbls>
        <c:gapWidth val="150"/>
        <c:axId val="162477184"/>
        <c:axId val="162479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0.5</c:v>
                </c:pt>
                <c:pt idx="1">
                  <c:v>0.6</c:v>
                </c:pt>
                <c:pt idx="2">
                  <c:v>0.71</c:v>
                </c:pt>
                <c:pt idx="3">
                  <c:v>0.68</c:v>
                </c:pt>
                <c:pt idx="4">
                  <c:v>1.65</c:v>
                </c:pt>
              </c:numCache>
            </c:numRef>
          </c:val>
          <c:smooth val="0"/>
          <c:extLst>
            <c:ext xmlns:c16="http://schemas.microsoft.com/office/drawing/2014/chart" uri="{C3380CC4-5D6E-409C-BE32-E72D297353CC}">
              <c16:uniqueId val="{00000001-75A2-43F1-976D-763A3096DA43}"/>
            </c:ext>
          </c:extLst>
        </c:ser>
        <c:dLbls>
          <c:showLegendKey val="0"/>
          <c:showVal val="0"/>
          <c:showCatName val="0"/>
          <c:showSerName val="0"/>
          <c:showPercent val="0"/>
          <c:showBubbleSize val="0"/>
        </c:dLbls>
        <c:marker val="1"/>
        <c:smooth val="0"/>
        <c:axId val="162477184"/>
        <c:axId val="162479104"/>
      </c:lineChart>
      <c:dateAx>
        <c:axId val="162477184"/>
        <c:scaling>
          <c:orientation val="minMax"/>
        </c:scaling>
        <c:delete val="1"/>
        <c:axPos val="b"/>
        <c:numFmt formatCode="ge" sourceLinked="1"/>
        <c:majorTickMark val="none"/>
        <c:minorTickMark val="none"/>
        <c:tickLblPos val="none"/>
        <c:crossAx val="162479104"/>
        <c:crosses val="autoZero"/>
        <c:auto val="1"/>
        <c:lblOffset val="100"/>
        <c:baseTimeUnit val="years"/>
      </c:dateAx>
      <c:valAx>
        <c:axId val="162479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2477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44.87</c:v>
                </c:pt>
                <c:pt idx="1">
                  <c:v>44.58</c:v>
                </c:pt>
                <c:pt idx="2">
                  <c:v>65.400000000000006</c:v>
                </c:pt>
                <c:pt idx="3">
                  <c:v>65.400000000000006</c:v>
                </c:pt>
                <c:pt idx="4">
                  <c:v>66.61</c:v>
                </c:pt>
              </c:numCache>
            </c:numRef>
          </c:val>
          <c:extLst>
            <c:ext xmlns:c16="http://schemas.microsoft.com/office/drawing/2014/chart" uri="{C3380CC4-5D6E-409C-BE32-E72D297353CC}">
              <c16:uniqueId val="{00000000-5A75-433A-97E5-672FE138C5AF}"/>
            </c:ext>
          </c:extLst>
        </c:ser>
        <c:dLbls>
          <c:showLegendKey val="0"/>
          <c:showVal val="0"/>
          <c:showCatName val="0"/>
          <c:showSerName val="0"/>
          <c:showPercent val="0"/>
          <c:showBubbleSize val="0"/>
        </c:dLbls>
        <c:gapWidth val="150"/>
        <c:axId val="162855168"/>
        <c:axId val="162865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52.9</c:v>
                </c:pt>
                <c:pt idx="1">
                  <c:v>54.51</c:v>
                </c:pt>
                <c:pt idx="2">
                  <c:v>54.47</c:v>
                </c:pt>
                <c:pt idx="3">
                  <c:v>53.61</c:v>
                </c:pt>
                <c:pt idx="4">
                  <c:v>53.52</c:v>
                </c:pt>
              </c:numCache>
            </c:numRef>
          </c:val>
          <c:smooth val="0"/>
          <c:extLst>
            <c:ext xmlns:c16="http://schemas.microsoft.com/office/drawing/2014/chart" uri="{C3380CC4-5D6E-409C-BE32-E72D297353CC}">
              <c16:uniqueId val="{00000001-5A75-433A-97E5-672FE138C5AF}"/>
            </c:ext>
          </c:extLst>
        </c:ser>
        <c:dLbls>
          <c:showLegendKey val="0"/>
          <c:showVal val="0"/>
          <c:showCatName val="0"/>
          <c:showSerName val="0"/>
          <c:showPercent val="0"/>
          <c:showBubbleSize val="0"/>
        </c:dLbls>
        <c:marker val="1"/>
        <c:smooth val="0"/>
        <c:axId val="162855168"/>
        <c:axId val="162865536"/>
      </c:lineChart>
      <c:dateAx>
        <c:axId val="162855168"/>
        <c:scaling>
          <c:orientation val="minMax"/>
        </c:scaling>
        <c:delete val="1"/>
        <c:axPos val="b"/>
        <c:numFmt formatCode="ge" sourceLinked="1"/>
        <c:majorTickMark val="none"/>
        <c:minorTickMark val="none"/>
        <c:tickLblPos val="none"/>
        <c:crossAx val="162865536"/>
        <c:crosses val="autoZero"/>
        <c:auto val="1"/>
        <c:lblOffset val="100"/>
        <c:baseTimeUnit val="years"/>
      </c:dateAx>
      <c:valAx>
        <c:axId val="162865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2855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83.47</c:v>
                </c:pt>
                <c:pt idx="1">
                  <c:v>82.18</c:v>
                </c:pt>
                <c:pt idx="2">
                  <c:v>83.05</c:v>
                </c:pt>
                <c:pt idx="3">
                  <c:v>80.97</c:v>
                </c:pt>
                <c:pt idx="4">
                  <c:v>79.34</c:v>
                </c:pt>
              </c:numCache>
            </c:numRef>
          </c:val>
          <c:extLst>
            <c:ext xmlns:c16="http://schemas.microsoft.com/office/drawing/2014/chart" uri="{C3380CC4-5D6E-409C-BE32-E72D297353CC}">
              <c16:uniqueId val="{00000000-09D7-478E-937B-3C732F4BA4E0}"/>
            </c:ext>
          </c:extLst>
        </c:ser>
        <c:dLbls>
          <c:showLegendKey val="0"/>
          <c:showVal val="0"/>
          <c:showCatName val="0"/>
          <c:showSerName val="0"/>
          <c:showPercent val="0"/>
          <c:showBubbleSize val="0"/>
        </c:dLbls>
        <c:gapWidth val="150"/>
        <c:axId val="162957184"/>
        <c:axId val="162975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81.63</c:v>
                </c:pt>
                <c:pt idx="1">
                  <c:v>81.790000000000006</c:v>
                </c:pt>
                <c:pt idx="2">
                  <c:v>81.459999999999994</c:v>
                </c:pt>
                <c:pt idx="3">
                  <c:v>81.31</c:v>
                </c:pt>
                <c:pt idx="4">
                  <c:v>81.459999999999994</c:v>
                </c:pt>
              </c:numCache>
            </c:numRef>
          </c:val>
          <c:smooth val="0"/>
          <c:extLst>
            <c:ext xmlns:c16="http://schemas.microsoft.com/office/drawing/2014/chart" uri="{C3380CC4-5D6E-409C-BE32-E72D297353CC}">
              <c16:uniqueId val="{00000001-09D7-478E-937B-3C732F4BA4E0}"/>
            </c:ext>
          </c:extLst>
        </c:ser>
        <c:dLbls>
          <c:showLegendKey val="0"/>
          <c:showVal val="0"/>
          <c:showCatName val="0"/>
          <c:showSerName val="0"/>
          <c:showPercent val="0"/>
          <c:showBubbleSize val="0"/>
        </c:dLbls>
        <c:marker val="1"/>
        <c:smooth val="0"/>
        <c:axId val="162957184"/>
        <c:axId val="162975744"/>
      </c:lineChart>
      <c:dateAx>
        <c:axId val="162957184"/>
        <c:scaling>
          <c:orientation val="minMax"/>
        </c:scaling>
        <c:delete val="1"/>
        <c:axPos val="b"/>
        <c:numFmt formatCode="ge" sourceLinked="1"/>
        <c:majorTickMark val="none"/>
        <c:minorTickMark val="none"/>
        <c:tickLblPos val="none"/>
        <c:crossAx val="162975744"/>
        <c:crosses val="autoZero"/>
        <c:auto val="1"/>
        <c:lblOffset val="100"/>
        <c:baseTimeUnit val="years"/>
      </c:dateAx>
      <c:valAx>
        <c:axId val="162975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2957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96.53</c:v>
                </c:pt>
                <c:pt idx="1">
                  <c:v>97.49</c:v>
                </c:pt>
                <c:pt idx="2">
                  <c:v>99.07</c:v>
                </c:pt>
                <c:pt idx="3">
                  <c:v>95.96</c:v>
                </c:pt>
                <c:pt idx="4">
                  <c:v>98.46</c:v>
                </c:pt>
              </c:numCache>
            </c:numRef>
          </c:val>
          <c:extLst>
            <c:ext xmlns:c16="http://schemas.microsoft.com/office/drawing/2014/chart" uri="{C3380CC4-5D6E-409C-BE32-E72D297353CC}">
              <c16:uniqueId val="{00000000-5B7A-4402-92D5-B3CD29977273}"/>
            </c:ext>
          </c:extLst>
        </c:ser>
        <c:dLbls>
          <c:showLegendKey val="0"/>
          <c:showVal val="0"/>
          <c:showCatName val="0"/>
          <c:showSerName val="0"/>
          <c:showPercent val="0"/>
          <c:showBubbleSize val="0"/>
        </c:dLbls>
        <c:gapWidth val="150"/>
        <c:axId val="162509568"/>
        <c:axId val="162511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109.08</c:v>
                </c:pt>
                <c:pt idx="1">
                  <c:v>108.33</c:v>
                </c:pt>
                <c:pt idx="2">
                  <c:v>107.95</c:v>
                </c:pt>
                <c:pt idx="3">
                  <c:v>109.49</c:v>
                </c:pt>
                <c:pt idx="4">
                  <c:v>111.06</c:v>
                </c:pt>
              </c:numCache>
            </c:numRef>
          </c:val>
          <c:smooth val="0"/>
          <c:extLst>
            <c:ext xmlns:c16="http://schemas.microsoft.com/office/drawing/2014/chart" uri="{C3380CC4-5D6E-409C-BE32-E72D297353CC}">
              <c16:uniqueId val="{00000001-5B7A-4402-92D5-B3CD29977273}"/>
            </c:ext>
          </c:extLst>
        </c:ser>
        <c:dLbls>
          <c:showLegendKey val="0"/>
          <c:showVal val="0"/>
          <c:showCatName val="0"/>
          <c:showSerName val="0"/>
          <c:showPercent val="0"/>
          <c:showBubbleSize val="0"/>
        </c:dLbls>
        <c:marker val="1"/>
        <c:smooth val="0"/>
        <c:axId val="162509568"/>
        <c:axId val="162511488"/>
      </c:lineChart>
      <c:dateAx>
        <c:axId val="162509568"/>
        <c:scaling>
          <c:orientation val="minMax"/>
        </c:scaling>
        <c:delete val="1"/>
        <c:axPos val="b"/>
        <c:numFmt formatCode="ge" sourceLinked="1"/>
        <c:majorTickMark val="none"/>
        <c:minorTickMark val="none"/>
        <c:tickLblPos val="none"/>
        <c:crossAx val="162511488"/>
        <c:crosses val="autoZero"/>
        <c:auto val="1"/>
        <c:lblOffset val="100"/>
        <c:baseTimeUnit val="years"/>
      </c:dateAx>
      <c:valAx>
        <c:axId val="1625114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62509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30.8</c:v>
                </c:pt>
                <c:pt idx="1">
                  <c:v>33.03</c:v>
                </c:pt>
                <c:pt idx="2">
                  <c:v>31.17</c:v>
                </c:pt>
                <c:pt idx="3">
                  <c:v>31.71</c:v>
                </c:pt>
                <c:pt idx="4">
                  <c:v>34.049999999999997</c:v>
                </c:pt>
              </c:numCache>
            </c:numRef>
          </c:val>
          <c:extLst>
            <c:ext xmlns:c16="http://schemas.microsoft.com/office/drawing/2014/chart" uri="{C3380CC4-5D6E-409C-BE32-E72D297353CC}">
              <c16:uniqueId val="{00000000-A4DF-4079-996D-D6524227F965}"/>
            </c:ext>
          </c:extLst>
        </c:ser>
        <c:dLbls>
          <c:showLegendKey val="0"/>
          <c:showVal val="0"/>
          <c:showCatName val="0"/>
          <c:showSerName val="0"/>
          <c:showPercent val="0"/>
          <c:showBubbleSize val="0"/>
        </c:dLbls>
        <c:gapWidth val="150"/>
        <c:axId val="162566528"/>
        <c:axId val="162568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37.25</c:v>
                </c:pt>
                <c:pt idx="1">
                  <c:v>37.799999999999997</c:v>
                </c:pt>
                <c:pt idx="2">
                  <c:v>38.520000000000003</c:v>
                </c:pt>
                <c:pt idx="3">
                  <c:v>46.67</c:v>
                </c:pt>
                <c:pt idx="4">
                  <c:v>47.7</c:v>
                </c:pt>
              </c:numCache>
            </c:numRef>
          </c:val>
          <c:smooth val="0"/>
          <c:extLst>
            <c:ext xmlns:c16="http://schemas.microsoft.com/office/drawing/2014/chart" uri="{C3380CC4-5D6E-409C-BE32-E72D297353CC}">
              <c16:uniqueId val="{00000001-A4DF-4079-996D-D6524227F965}"/>
            </c:ext>
          </c:extLst>
        </c:ser>
        <c:dLbls>
          <c:showLegendKey val="0"/>
          <c:showVal val="0"/>
          <c:showCatName val="0"/>
          <c:showSerName val="0"/>
          <c:showPercent val="0"/>
          <c:showBubbleSize val="0"/>
        </c:dLbls>
        <c:marker val="1"/>
        <c:smooth val="0"/>
        <c:axId val="162566528"/>
        <c:axId val="162568448"/>
      </c:lineChart>
      <c:dateAx>
        <c:axId val="162566528"/>
        <c:scaling>
          <c:orientation val="minMax"/>
        </c:scaling>
        <c:delete val="1"/>
        <c:axPos val="b"/>
        <c:numFmt formatCode="ge" sourceLinked="1"/>
        <c:majorTickMark val="none"/>
        <c:minorTickMark val="none"/>
        <c:tickLblPos val="none"/>
        <c:crossAx val="162568448"/>
        <c:crosses val="autoZero"/>
        <c:auto val="1"/>
        <c:lblOffset val="100"/>
        <c:baseTimeUnit val="years"/>
      </c:dateAx>
      <c:valAx>
        <c:axId val="162568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2566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0.52</c:v>
                </c:pt>
                <c:pt idx="1">
                  <c:v>0.52</c:v>
                </c:pt>
                <c:pt idx="2">
                  <c:v>0.52</c:v>
                </c:pt>
                <c:pt idx="3">
                  <c:v>0.52</c:v>
                </c:pt>
                <c:pt idx="4">
                  <c:v>0.52</c:v>
                </c:pt>
              </c:numCache>
            </c:numRef>
          </c:val>
          <c:extLst>
            <c:ext xmlns:c16="http://schemas.microsoft.com/office/drawing/2014/chart" uri="{C3380CC4-5D6E-409C-BE32-E72D297353CC}">
              <c16:uniqueId val="{00000000-7C73-4A60-8F16-B1D76F4EB89E}"/>
            </c:ext>
          </c:extLst>
        </c:ser>
        <c:dLbls>
          <c:showLegendKey val="0"/>
          <c:showVal val="0"/>
          <c:showCatName val="0"/>
          <c:showSerName val="0"/>
          <c:showPercent val="0"/>
          <c:showBubbleSize val="0"/>
        </c:dLbls>
        <c:gapWidth val="150"/>
        <c:axId val="162598912"/>
        <c:axId val="162600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7.9</c:v>
                </c:pt>
                <c:pt idx="1">
                  <c:v>8.2200000000000006</c:v>
                </c:pt>
                <c:pt idx="2">
                  <c:v>9.43</c:v>
                </c:pt>
                <c:pt idx="3">
                  <c:v>10.029999999999999</c:v>
                </c:pt>
                <c:pt idx="4">
                  <c:v>7.26</c:v>
                </c:pt>
              </c:numCache>
            </c:numRef>
          </c:val>
          <c:smooth val="0"/>
          <c:extLst>
            <c:ext xmlns:c16="http://schemas.microsoft.com/office/drawing/2014/chart" uri="{C3380CC4-5D6E-409C-BE32-E72D297353CC}">
              <c16:uniqueId val="{00000001-7C73-4A60-8F16-B1D76F4EB89E}"/>
            </c:ext>
          </c:extLst>
        </c:ser>
        <c:dLbls>
          <c:showLegendKey val="0"/>
          <c:showVal val="0"/>
          <c:showCatName val="0"/>
          <c:showSerName val="0"/>
          <c:showPercent val="0"/>
          <c:showBubbleSize val="0"/>
        </c:dLbls>
        <c:marker val="1"/>
        <c:smooth val="0"/>
        <c:axId val="162598912"/>
        <c:axId val="162600832"/>
      </c:lineChart>
      <c:dateAx>
        <c:axId val="162598912"/>
        <c:scaling>
          <c:orientation val="minMax"/>
        </c:scaling>
        <c:delete val="1"/>
        <c:axPos val="b"/>
        <c:numFmt formatCode="ge" sourceLinked="1"/>
        <c:majorTickMark val="none"/>
        <c:minorTickMark val="none"/>
        <c:tickLblPos val="none"/>
        <c:crossAx val="162600832"/>
        <c:crosses val="autoZero"/>
        <c:auto val="1"/>
        <c:lblOffset val="100"/>
        <c:baseTimeUnit val="years"/>
      </c:dateAx>
      <c:valAx>
        <c:axId val="162600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2598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36.020000000000003</c:v>
                </c:pt>
                <c:pt idx="1">
                  <c:v>39.630000000000003</c:v>
                </c:pt>
                <c:pt idx="2">
                  <c:v>40.94</c:v>
                </c:pt>
                <c:pt idx="3" formatCode="#,##0.00;&quot;△&quot;#,##0.00">
                  <c:v>0</c:v>
                </c:pt>
                <c:pt idx="4" formatCode="#,##0.00;&quot;△&quot;#,##0.00">
                  <c:v>0</c:v>
                </c:pt>
              </c:numCache>
            </c:numRef>
          </c:val>
          <c:extLst>
            <c:ext xmlns:c16="http://schemas.microsoft.com/office/drawing/2014/chart" uri="{C3380CC4-5D6E-409C-BE32-E72D297353CC}">
              <c16:uniqueId val="{00000000-3665-4099-BF5B-1F869BBDC813}"/>
            </c:ext>
          </c:extLst>
        </c:ser>
        <c:dLbls>
          <c:showLegendKey val="0"/>
          <c:showVal val="0"/>
          <c:showCatName val="0"/>
          <c:showSerName val="0"/>
          <c:showPercent val="0"/>
          <c:showBubbleSize val="0"/>
        </c:dLbls>
        <c:gapWidth val="150"/>
        <c:axId val="162627584"/>
        <c:axId val="16262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16.09</c:v>
                </c:pt>
                <c:pt idx="1">
                  <c:v>15.69</c:v>
                </c:pt>
                <c:pt idx="2">
                  <c:v>13.47</c:v>
                </c:pt>
                <c:pt idx="3">
                  <c:v>9.49</c:v>
                </c:pt>
                <c:pt idx="4">
                  <c:v>9.35</c:v>
                </c:pt>
              </c:numCache>
            </c:numRef>
          </c:val>
          <c:smooth val="0"/>
          <c:extLst>
            <c:ext xmlns:c16="http://schemas.microsoft.com/office/drawing/2014/chart" uri="{C3380CC4-5D6E-409C-BE32-E72D297353CC}">
              <c16:uniqueId val="{00000001-3665-4099-BF5B-1F869BBDC813}"/>
            </c:ext>
          </c:extLst>
        </c:ser>
        <c:dLbls>
          <c:showLegendKey val="0"/>
          <c:showVal val="0"/>
          <c:showCatName val="0"/>
          <c:showSerName val="0"/>
          <c:showPercent val="0"/>
          <c:showBubbleSize val="0"/>
        </c:dLbls>
        <c:marker val="1"/>
        <c:smooth val="0"/>
        <c:axId val="162627584"/>
        <c:axId val="162629504"/>
      </c:lineChart>
      <c:dateAx>
        <c:axId val="162627584"/>
        <c:scaling>
          <c:orientation val="minMax"/>
        </c:scaling>
        <c:delete val="1"/>
        <c:axPos val="b"/>
        <c:numFmt formatCode="ge" sourceLinked="1"/>
        <c:majorTickMark val="none"/>
        <c:minorTickMark val="none"/>
        <c:tickLblPos val="none"/>
        <c:crossAx val="162629504"/>
        <c:crosses val="autoZero"/>
        <c:auto val="1"/>
        <c:lblOffset val="100"/>
        <c:baseTimeUnit val="years"/>
      </c:dateAx>
      <c:valAx>
        <c:axId val="1626295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62627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7539.7</c:v>
                </c:pt>
                <c:pt idx="1">
                  <c:v>348.4</c:v>
                </c:pt>
                <c:pt idx="2">
                  <c:v>832.95</c:v>
                </c:pt>
                <c:pt idx="3">
                  <c:v>217.98</c:v>
                </c:pt>
                <c:pt idx="4">
                  <c:v>256.33999999999997</c:v>
                </c:pt>
              </c:numCache>
            </c:numRef>
          </c:val>
          <c:extLst>
            <c:ext xmlns:c16="http://schemas.microsoft.com/office/drawing/2014/chart" uri="{C3380CC4-5D6E-409C-BE32-E72D297353CC}">
              <c16:uniqueId val="{00000000-5DCE-4EC5-92CA-B32499968FD2}"/>
            </c:ext>
          </c:extLst>
        </c:ser>
        <c:dLbls>
          <c:showLegendKey val="0"/>
          <c:showVal val="0"/>
          <c:showCatName val="0"/>
          <c:showSerName val="0"/>
          <c:showPercent val="0"/>
          <c:showBubbleSize val="0"/>
        </c:dLbls>
        <c:gapWidth val="150"/>
        <c:axId val="162643328"/>
        <c:axId val="162645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1128.25</c:v>
                </c:pt>
                <c:pt idx="1">
                  <c:v>1159.4100000000001</c:v>
                </c:pt>
                <c:pt idx="2">
                  <c:v>1081.23</c:v>
                </c:pt>
                <c:pt idx="3">
                  <c:v>406.37</c:v>
                </c:pt>
                <c:pt idx="4">
                  <c:v>398.29</c:v>
                </c:pt>
              </c:numCache>
            </c:numRef>
          </c:val>
          <c:smooth val="0"/>
          <c:extLst>
            <c:ext xmlns:c16="http://schemas.microsoft.com/office/drawing/2014/chart" uri="{C3380CC4-5D6E-409C-BE32-E72D297353CC}">
              <c16:uniqueId val="{00000001-5DCE-4EC5-92CA-B32499968FD2}"/>
            </c:ext>
          </c:extLst>
        </c:ser>
        <c:dLbls>
          <c:showLegendKey val="0"/>
          <c:showVal val="0"/>
          <c:showCatName val="0"/>
          <c:showSerName val="0"/>
          <c:showPercent val="0"/>
          <c:showBubbleSize val="0"/>
        </c:dLbls>
        <c:marker val="1"/>
        <c:smooth val="0"/>
        <c:axId val="162643328"/>
        <c:axId val="162645504"/>
      </c:lineChart>
      <c:dateAx>
        <c:axId val="162643328"/>
        <c:scaling>
          <c:orientation val="minMax"/>
        </c:scaling>
        <c:delete val="1"/>
        <c:axPos val="b"/>
        <c:numFmt formatCode="ge" sourceLinked="1"/>
        <c:majorTickMark val="none"/>
        <c:minorTickMark val="none"/>
        <c:tickLblPos val="none"/>
        <c:crossAx val="162645504"/>
        <c:crosses val="autoZero"/>
        <c:auto val="1"/>
        <c:lblOffset val="100"/>
        <c:baseTimeUnit val="years"/>
      </c:dateAx>
      <c:valAx>
        <c:axId val="1626455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62643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977.39</c:v>
                </c:pt>
                <c:pt idx="1">
                  <c:v>979.9</c:v>
                </c:pt>
                <c:pt idx="2">
                  <c:v>1010.33</c:v>
                </c:pt>
                <c:pt idx="3">
                  <c:v>997.38</c:v>
                </c:pt>
                <c:pt idx="4">
                  <c:v>960.9</c:v>
                </c:pt>
              </c:numCache>
            </c:numRef>
          </c:val>
          <c:extLst>
            <c:ext xmlns:c16="http://schemas.microsoft.com/office/drawing/2014/chart" uri="{C3380CC4-5D6E-409C-BE32-E72D297353CC}">
              <c16:uniqueId val="{00000000-D3E2-4773-B594-799E0CD0CC4A}"/>
            </c:ext>
          </c:extLst>
        </c:ser>
        <c:dLbls>
          <c:showLegendKey val="0"/>
          <c:showVal val="0"/>
          <c:showCatName val="0"/>
          <c:showSerName val="0"/>
          <c:showPercent val="0"/>
          <c:showBubbleSize val="0"/>
        </c:dLbls>
        <c:gapWidth val="150"/>
        <c:axId val="162667520"/>
        <c:axId val="162677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474.06</c:v>
                </c:pt>
                <c:pt idx="1">
                  <c:v>458</c:v>
                </c:pt>
                <c:pt idx="2">
                  <c:v>443.13</c:v>
                </c:pt>
                <c:pt idx="3">
                  <c:v>442.54</c:v>
                </c:pt>
                <c:pt idx="4">
                  <c:v>431</c:v>
                </c:pt>
              </c:numCache>
            </c:numRef>
          </c:val>
          <c:smooth val="0"/>
          <c:extLst>
            <c:ext xmlns:c16="http://schemas.microsoft.com/office/drawing/2014/chart" uri="{C3380CC4-5D6E-409C-BE32-E72D297353CC}">
              <c16:uniqueId val="{00000001-D3E2-4773-B594-799E0CD0CC4A}"/>
            </c:ext>
          </c:extLst>
        </c:ser>
        <c:dLbls>
          <c:showLegendKey val="0"/>
          <c:showVal val="0"/>
          <c:showCatName val="0"/>
          <c:showSerName val="0"/>
          <c:showPercent val="0"/>
          <c:showBubbleSize val="0"/>
        </c:dLbls>
        <c:marker val="1"/>
        <c:smooth val="0"/>
        <c:axId val="162667520"/>
        <c:axId val="162677888"/>
      </c:lineChart>
      <c:dateAx>
        <c:axId val="162667520"/>
        <c:scaling>
          <c:orientation val="minMax"/>
        </c:scaling>
        <c:delete val="1"/>
        <c:axPos val="b"/>
        <c:numFmt formatCode="ge" sourceLinked="1"/>
        <c:majorTickMark val="none"/>
        <c:minorTickMark val="none"/>
        <c:tickLblPos val="none"/>
        <c:crossAx val="162677888"/>
        <c:crosses val="autoZero"/>
        <c:auto val="1"/>
        <c:lblOffset val="100"/>
        <c:baseTimeUnit val="years"/>
      </c:dateAx>
      <c:valAx>
        <c:axId val="1626778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62667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87.85</c:v>
                </c:pt>
                <c:pt idx="1">
                  <c:v>91.43</c:v>
                </c:pt>
                <c:pt idx="2">
                  <c:v>90.93</c:v>
                </c:pt>
                <c:pt idx="3">
                  <c:v>85.25</c:v>
                </c:pt>
                <c:pt idx="4">
                  <c:v>92.16</c:v>
                </c:pt>
              </c:numCache>
            </c:numRef>
          </c:val>
          <c:extLst>
            <c:ext xmlns:c16="http://schemas.microsoft.com/office/drawing/2014/chart" uri="{C3380CC4-5D6E-409C-BE32-E72D297353CC}">
              <c16:uniqueId val="{00000000-D8DB-427D-B891-D04AA91ECDBC}"/>
            </c:ext>
          </c:extLst>
        </c:ser>
        <c:dLbls>
          <c:showLegendKey val="0"/>
          <c:showVal val="0"/>
          <c:showCatName val="0"/>
          <c:showSerName val="0"/>
          <c:showPercent val="0"/>
          <c:showBubbleSize val="0"/>
        </c:dLbls>
        <c:gapWidth val="150"/>
        <c:axId val="162699904"/>
        <c:axId val="162706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96.62</c:v>
                </c:pt>
                <c:pt idx="1">
                  <c:v>96.27</c:v>
                </c:pt>
                <c:pt idx="2">
                  <c:v>95.4</c:v>
                </c:pt>
                <c:pt idx="3">
                  <c:v>98.6</c:v>
                </c:pt>
                <c:pt idx="4">
                  <c:v>100.82</c:v>
                </c:pt>
              </c:numCache>
            </c:numRef>
          </c:val>
          <c:smooth val="0"/>
          <c:extLst>
            <c:ext xmlns:c16="http://schemas.microsoft.com/office/drawing/2014/chart" uri="{C3380CC4-5D6E-409C-BE32-E72D297353CC}">
              <c16:uniqueId val="{00000001-D8DB-427D-B891-D04AA91ECDBC}"/>
            </c:ext>
          </c:extLst>
        </c:ser>
        <c:dLbls>
          <c:showLegendKey val="0"/>
          <c:showVal val="0"/>
          <c:showCatName val="0"/>
          <c:showSerName val="0"/>
          <c:showPercent val="0"/>
          <c:showBubbleSize val="0"/>
        </c:dLbls>
        <c:marker val="1"/>
        <c:smooth val="0"/>
        <c:axId val="162699904"/>
        <c:axId val="162706176"/>
      </c:lineChart>
      <c:dateAx>
        <c:axId val="162699904"/>
        <c:scaling>
          <c:orientation val="minMax"/>
        </c:scaling>
        <c:delete val="1"/>
        <c:axPos val="b"/>
        <c:numFmt formatCode="ge" sourceLinked="1"/>
        <c:majorTickMark val="none"/>
        <c:minorTickMark val="none"/>
        <c:tickLblPos val="none"/>
        <c:crossAx val="162706176"/>
        <c:crosses val="autoZero"/>
        <c:auto val="1"/>
        <c:lblOffset val="100"/>
        <c:baseTimeUnit val="years"/>
      </c:dateAx>
      <c:valAx>
        <c:axId val="162706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2699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193.25</c:v>
                </c:pt>
                <c:pt idx="1">
                  <c:v>185.83</c:v>
                </c:pt>
                <c:pt idx="2">
                  <c:v>186.58</c:v>
                </c:pt>
                <c:pt idx="3">
                  <c:v>200.91</c:v>
                </c:pt>
                <c:pt idx="4">
                  <c:v>186.14</c:v>
                </c:pt>
              </c:numCache>
            </c:numRef>
          </c:val>
          <c:extLst>
            <c:ext xmlns:c16="http://schemas.microsoft.com/office/drawing/2014/chart" uri="{C3380CC4-5D6E-409C-BE32-E72D297353CC}">
              <c16:uniqueId val="{00000000-2962-42D9-B9C9-FECC68F6242E}"/>
            </c:ext>
          </c:extLst>
        </c:ser>
        <c:dLbls>
          <c:showLegendKey val="0"/>
          <c:showVal val="0"/>
          <c:showCatName val="0"/>
          <c:showSerName val="0"/>
          <c:showPercent val="0"/>
          <c:showBubbleSize val="0"/>
        </c:dLbls>
        <c:gapWidth val="150"/>
        <c:axId val="162794112"/>
        <c:axId val="162841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184.53</c:v>
                </c:pt>
                <c:pt idx="1">
                  <c:v>186.94</c:v>
                </c:pt>
                <c:pt idx="2">
                  <c:v>186.15</c:v>
                </c:pt>
                <c:pt idx="3">
                  <c:v>181.67</c:v>
                </c:pt>
                <c:pt idx="4">
                  <c:v>179.55</c:v>
                </c:pt>
              </c:numCache>
            </c:numRef>
          </c:val>
          <c:smooth val="0"/>
          <c:extLst>
            <c:ext xmlns:c16="http://schemas.microsoft.com/office/drawing/2014/chart" uri="{C3380CC4-5D6E-409C-BE32-E72D297353CC}">
              <c16:uniqueId val="{00000001-2962-42D9-B9C9-FECC68F6242E}"/>
            </c:ext>
          </c:extLst>
        </c:ser>
        <c:dLbls>
          <c:showLegendKey val="0"/>
          <c:showVal val="0"/>
          <c:showCatName val="0"/>
          <c:showSerName val="0"/>
          <c:showPercent val="0"/>
          <c:showBubbleSize val="0"/>
        </c:dLbls>
        <c:marker val="1"/>
        <c:smooth val="0"/>
        <c:axId val="162794112"/>
        <c:axId val="162841344"/>
      </c:lineChart>
      <c:dateAx>
        <c:axId val="162794112"/>
        <c:scaling>
          <c:orientation val="minMax"/>
        </c:scaling>
        <c:delete val="1"/>
        <c:axPos val="b"/>
        <c:numFmt formatCode="ge" sourceLinked="1"/>
        <c:majorTickMark val="none"/>
        <c:minorTickMark val="none"/>
        <c:tickLblPos val="none"/>
        <c:crossAx val="162841344"/>
        <c:crosses val="autoZero"/>
        <c:auto val="1"/>
        <c:lblOffset val="100"/>
        <c:baseTimeUnit val="years"/>
      </c:dateAx>
      <c:valAx>
        <c:axId val="162841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2794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【1.06】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G40"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x14ac:dyDescent="0.15">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x14ac:dyDescent="0.15">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4" t="str">
        <f>データ!H6</f>
        <v>鳥取県　岩美町</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4"/>
      <c r="AE6" s="84"/>
      <c r="AF6" s="84"/>
      <c r="AG6" s="8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85" t="s">
        <v>1</v>
      </c>
      <c r="C7" s="86"/>
      <c r="D7" s="86"/>
      <c r="E7" s="86"/>
      <c r="F7" s="86"/>
      <c r="G7" s="86"/>
      <c r="H7" s="86"/>
      <c r="I7" s="87"/>
      <c r="J7" s="85" t="s">
        <v>2</v>
      </c>
      <c r="K7" s="86"/>
      <c r="L7" s="86"/>
      <c r="M7" s="86"/>
      <c r="N7" s="86"/>
      <c r="O7" s="86"/>
      <c r="P7" s="86"/>
      <c r="Q7" s="87"/>
      <c r="R7" s="85" t="s">
        <v>3</v>
      </c>
      <c r="S7" s="86"/>
      <c r="T7" s="86"/>
      <c r="U7" s="86"/>
      <c r="V7" s="86"/>
      <c r="W7" s="86"/>
      <c r="X7" s="86"/>
      <c r="Y7" s="87"/>
      <c r="Z7" s="85" t="s">
        <v>4</v>
      </c>
      <c r="AA7" s="86"/>
      <c r="AB7" s="86"/>
      <c r="AC7" s="86"/>
      <c r="AD7" s="86"/>
      <c r="AE7" s="86"/>
      <c r="AF7" s="86"/>
      <c r="AG7" s="87"/>
      <c r="AH7" s="3"/>
      <c r="AI7" s="85" t="s">
        <v>5</v>
      </c>
      <c r="AJ7" s="86"/>
      <c r="AK7" s="86"/>
      <c r="AL7" s="86"/>
      <c r="AM7" s="86"/>
      <c r="AN7" s="86"/>
      <c r="AO7" s="86"/>
      <c r="AP7" s="87"/>
      <c r="AQ7" s="74" t="s">
        <v>6</v>
      </c>
      <c r="AR7" s="74"/>
      <c r="AS7" s="74"/>
      <c r="AT7" s="74"/>
      <c r="AU7" s="74"/>
      <c r="AV7" s="74"/>
      <c r="AW7" s="74"/>
      <c r="AX7" s="74"/>
      <c r="AY7" s="74" t="s">
        <v>7</v>
      </c>
      <c r="AZ7" s="74"/>
      <c r="BA7" s="74"/>
      <c r="BB7" s="74"/>
      <c r="BC7" s="74"/>
      <c r="BD7" s="74"/>
      <c r="BE7" s="74"/>
      <c r="BF7" s="74"/>
      <c r="BG7" s="3"/>
      <c r="BH7" s="3"/>
      <c r="BI7" s="3"/>
      <c r="BJ7" s="3"/>
      <c r="BK7" s="3"/>
      <c r="BL7" s="4" t="s">
        <v>8</v>
      </c>
      <c r="BM7" s="5"/>
      <c r="BN7" s="5"/>
      <c r="BO7" s="5"/>
      <c r="BP7" s="5"/>
      <c r="BQ7" s="5"/>
      <c r="BR7" s="5"/>
      <c r="BS7" s="5"/>
      <c r="BT7" s="5"/>
      <c r="BU7" s="5"/>
      <c r="BV7" s="5"/>
      <c r="BW7" s="5"/>
      <c r="BX7" s="5"/>
      <c r="BY7" s="6"/>
    </row>
    <row r="8" spans="1:78" ht="18.75" customHeight="1" x14ac:dyDescent="0.15">
      <c r="A8" s="2"/>
      <c r="B8" s="77" t="str">
        <f>データ!I6</f>
        <v>法適用</v>
      </c>
      <c r="C8" s="78"/>
      <c r="D8" s="78"/>
      <c r="E8" s="78"/>
      <c r="F8" s="78"/>
      <c r="G8" s="78"/>
      <c r="H8" s="78"/>
      <c r="I8" s="79"/>
      <c r="J8" s="77" t="str">
        <f>データ!J6</f>
        <v>水道事業</v>
      </c>
      <c r="K8" s="78"/>
      <c r="L8" s="78"/>
      <c r="M8" s="78"/>
      <c r="N8" s="78"/>
      <c r="O8" s="78"/>
      <c r="P8" s="78"/>
      <c r="Q8" s="79"/>
      <c r="R8" s="77" t="str">
        <f>データ!K6</f>
        <v>末端給水事業</v>
      </c>
      <c r="S8" s="78"/>
      <c r="T8" s="78"/>
      <c r="U8" s="78"/>
      <c r="V8" s="78"/>
      <c r="W8" s="78"/>
      <c r="X8" s="78"/>
      <c r="Y8" s="79"/>
      <c r="Z8" s="77" t="str">
        <f>データ!L6</f>
        <v>A7</v>
      </c>
      <c r="AA8" s="78"/>
      <c r="AB8" s="78"/>
      <c r="AC8" s="78"/>
      <c r="AD8" s="78"/>
      <c r="AE8" s="78"/>
      <c r="AF8" s="78"/>
      <c r="AG8" s="79"/>
      <c r="AH8" s="3"/>
      <c r="AI8" s="80">
        <f>データ!Q6</f>
        <v>12023</v>
      </c>
      <c r="AJ8" s="81"/>
      <c r="AK8" s="81"/>
      <c r="AL8" s="81"/>
      <c r="AM8" s="81"/>
      <c r="AN8" s="81"/>
      <c r="AO8" s="81"/>
      <c r="AP8" s="82"/>
      <c r="AQ8" s="60">
        <f>データ!R6</f>
        <v>122.32</v>
      </c>
      <c r="AR8" s="60"/>
      <c r="AS8" s="60"/>
      <c r="AT8" s="60"/>
      <c r="AU8" s="60"/>
      <c r="AV8" s="60"/>
      <c r="AW8" s="60"/>
      <c r="AX8" s="60"/>
      <c r="AY8" s="60">
        <f>データ!S6</f>
        <v>98.29</v>
      </c>
      <c r="AZ8" s="60"/>
      <c r="BA8" s="60"/>
      <c r="BB8" s="60"/>
      <c r="BC8" s="60"/>
      <c r="BD8" s="60"/>
      <c r="BE8" s="60"/>
      <c r="BF8" s="60"/>
      <c r="BG8" s="3"/>
      <c r="BH8" s="3"/>
      <c r="BI8" s="3"/>
      <c r="BJ8" s="3"/>
      <c r="BK8" s="3"/>
      <c r="BL8" s="72" t="s">
        <v>9</v>
      </c>
      <c r="BM8" s="73"/>
      <c r="BN8" s="7" t="s">
        <v>10</v>
      </c>
      <c r="BO8" s="8"/>
      <c r="BP8" s="8"/>
      <c r="BQ8" s="8"/>
      <c r="BR8" s="8"/>
      <c r="BS8" s="8"/>
      <c r="BT8" s="8"/>
      <c r="BU8" s="8"/>
      <c r="BV8" s="8"/>
      <c r="BW8" s="8"/>
      <c r="BX8" s="8"/>
      <c r="BY8" s="9"/>
    </row>
    <row r="9" spans="1:78" ht="18.75" customHeight="1" x14ac:dyDescent="0.15">
      <c r="A9" s="2"/>
      <c r="B9" s="74" t="s">
        <v>11</v>
      </c>
      <c r="C9" s="74"/>
      <c r="D9" s="74"/>
      <c r="E9" s="74"/>
      <c r="F9" s="74"/>
      <c r="G9" s="74"/>
      <c r="H9" s="74"/>
      <c r="I9" s="74"/>
      <c r="J9" s="74" t="s">
        <v>12</v>
      </c>
      <c r="K9" s="74"/>
      <c r="L9" s="74"/>
      <c r="M9" s="74"/>
      <c r="N9" s="74"/>
      <c r="O9" s="74"/>
      <c r="P9" s="74"/>
      <c r="Q9" s="74"/>
      <c r="R9" s="74" t="s">
        <v>13</v>
      </c>
      <c r="S9" s="74"/>
      <c r="T9" s="74"/>
      <c r="U9" s="74"/>
      <c r="V9" s="74"/>
      <c r="W9" s="74"/>
      <c r="X9" s="74"/>
      <c r="Y9" s="74"/>
      <c r="Z9" s="74" t="s">
        <v>14</v>
      </c>
      <c r="AA9" s="74"/>
      <c r="AB9" s="74"/>
      <c r="AC9" s="74"/>
      <c r="AD9" s="74"/>
      <c r="AE9" s="74"/>
      <c r="AF9" s="74"/>
      <c r="AG9" s="74"/>
      <c r="AH9" s="3"/>
      <c r="AI9" s="74" t="s">
        <v>15</v>
      </c>
      <c r="AJ9" s="74"/>
      <c r="AK9" s="74"/>
      <c r="AL9" s="74"/>
      <c r="AM9" s="74"/>
      <c r="AN9" s="74"/>
      <c r="AO9" s="74"/>
      <c r="AP9" s="74"/>
      <c r="AQ9" s="74" t="s">
        <v>16</v>
      </c>
      <c r="AR9" s="74"/>
      <c r="AS9" s="74"/>
      <c r="AT9" s="74"/>
      <c r="AU9" s="74"/>
      <c r="AV9" s="74"/>
      <c r="AW9" s="74"/>
      <c r="AX9" s="74"/>
      <c r="AY9" s="74" t="s">
        <v>17</v>
      </c>
      <c r="AZ9" s="74"/>
      <c r="BA9" s="74"/>
      <c r="BB9" s="74"/>
      <c r="BC9" s="74"/>
      <c r="BD9" s="74"/>
      <c r="BE9" s="74"/>
      <c r="BF9" s="74"/>
      <c r="BG9" s="3"/>
      <c r="BH9" s="3"/>
      <c r="BI9" s="3"/>
      <c r="BJ9" s="3"/>
      <c r="BK9" s="3"/>
      <c r="BL9" s="75" t="s">
        <v>18</v>
      </c>
      <c r="BM9" s="76"/>
      <c r="BN9" s="10" t="s">
        <v>19</v>
      </c>
      <c r="BO9" s="11"/>
      <c r="BP9" s="11"/>
      <c r="BQ9" s="11"/>
      <c r="BR9" s="11"/>
      <c r="BS9" s="11"/>
      <c r="BT9" s="11"/>
      <c r="BU9" s="11"/>
      <c r="BV9" s="11"/>
      <c r="BW9" s="11"/>
      <c r="BX9" s="11"/>
      <c r="BY9" s="12"/>
    </row>
    <row r="10" spans="1:78" ht="18.75" customHeight="1" x14ac:dyDescent="0.15">
      <c r="A10" s="2"/>
      <c r="B10" s="60" t="str">
        <f>データ!M6</f>
        <v>-</v>
      </c>
      <c r="C10" s="60"/>
      <c r="D10" s="60"/>
      <c r="E10" s="60"/>
      <c r="F10" s="60"/>
      <c r="G10" s="60"/>
      <c r="H10" s="60"/>
      <c r="I10" s="60"/>
      <c r="J10" s="60">
        <f>データ!N6</f>
        <v>47.57</v>
      </c>
      <c r="K10" s="60"/>
      <c r="L10" s="60"/>
      <c r="M10" s="60"/>
      <c r="N10" s="60"/>
      <c r="O10" s="60"/>
      <c r="P10" s="60"/>
      <c r="Q10" s="60"/>
      <c r="R10" s="60">
        <f>データ!O6</f>
        <v>98.24</v>
      </c>
      <c r="S10" s="60"/>
      <c r="T10" s="60"/>
      <c r="U10" s="60"/>
      <c r="V10" s="60"/>
      <c r="W10" s="60"/>
      <c r="X10" s="60"/>
      <c r="Y10" s="60"/>
      <c r="Z10" s="68">
        <f>データ!P6</f>
        <v>3207</v>
      </c>
      <c r="AA10" s="68"/>
      <c r="AB10" s="68"/>
      <c r="AC10" s="68"/>
      <c r="AD10" s="68"/>
      <c r="AE10" s="68"/>
      <c r="AF10" s="68"/>
      <c r="AG10" s="68"/>
      <c r="AH10" s="2"/>
      <c r="AI10" s="68">
        <f>データ!T6</f>
        <v>11758</v>
      </c>
      <c r="AJ10" s="68"/>
      <c r="AK10" s="68"/>
      <c r="AL10" s="68"/>
      <c r="AM10" s="68"/>
      <c r="AN10" s="68"/>
      <c r="AO10" s="68"/>
      <c r="AP10" s="68"/>
      <c r="AQ10" s="60">
        <f>データ!U6</f>
        <v>82.99</v>
      </c>
      <c r="AR10" s="60"/>
      <c r="AS10" s="60"/>
      <c r="AT10" s="60"/>
      <c r="AU10" s="60"/>
      <c r="AV10" s="60"/>
      <c r="AW10" s="60"/>
      <c r="AX10" s="60"/>
      <c r="AY10" s="60">
        <f>データ!V6</f>
        <v>141.68</v>
      </c>
      <c r="AZ10" s="60"/>
      <c r="BA10" s="60"/>
      <c r="BB10" s="60"/>
      <c r="BC10" s="60"/>
      <c r="BD10" s="60"/>
      <c r="BE10" s="60"/>
      <c r="BF10" s="60"/>
      <c r="BG10" s="2"/>
      <c r="BH10" s="2"/>
      <c r="BI10" s="2"/>
      <c r="BJ10" s="2"/>
      <c r="BK10" s="2"/>
      <c r="BL10" s="61" t="s">
        <v>20</v>
      </c>
      <c r="BM10" s="62"/>
      <c r="BN10" s="13" t="s">
        <v>21</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3" t="s">
        <v>22</v>
      </c>
      <c r="BM11" s="63"/>
      <c r="BN11" s="63"/>
      <c r="BO11" s="63"/>
      <c r="BP11" s="63"/>
      <c r="BQ11" s="63"/>
      <c r="BR11" s="63"/>
      <c r="BS11" s="63"/>
      <c r="BT11" s="63"/>
      <c r="BU11" s="63"/>
      <c r="BV11" s="63"/>
      <c r="BW11" s="63"/>
      <c r="BX11" s="63"/>
      <c r="BY11" s="63"/>
      <c r="BZ11" s="6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3"/>
      <c r="BM12" s="63"/>
      <c r="BN12" s="63"/>
      <c r="BO12" s="63"/>
      <c r="BP12" s="63"/>
      <c r="BQ12" s="63"/>
      <c r="BR12" s="63"/>
      <c r="BS12" s="63"/>
      <c r="BT12" s="63"/>
      <c r="BU12" s="63"/>
      <c r="BV12" s="63"/>
      <c r="BW12" s="63"/>
      <c r="BX12" s="63"/>
      <c r="BY12" s="63"/>
      <c r="BZ12" s="6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4"/>
      <c r="BM13" s="64"/>
      <c r="BN13" s="64"/>
      <c r="BO13" s="64"/>
      <c r="BP13" s="64"/>
      <c r="BQ13" s="64"/>
      <c r="BR13" s="64"/>
      <c r="BS13" s="64"/>
      <c r="BT13" s="64"/>
      <c r="BU13" s="64"/>
      <c r="BV13" s="64"/>
      <c r="BW13" s="64"/>
      <c r="BX13" s="64"/>
      <c r="BY13" s="64"/>
      <c r="BZ13" s="64"/>
    </row>
    <row r="14" spans="1:78" ht="13.5" customHeight="1" x14ac:dyDescent="0.15">
      <c r="A14" s="2"/>
      <c r="B14" s="65" t="s">
        <v>23</v>
      </c>
      <c r="C14" s="66"/>
      <c r="D14" s="66"/>
      <c r="E14" s="66"/>
      <c r="F14" s="66"/>
      <c r="G14" s="66"/>
      <c r="H14" s="66"/>
      <c r="I14" s="66"/>
      <c r="J14" s="66"/>
      <c r="K14" s="66"/>
      <c r="L14" s="66"/>
      <c r="M14" s="66"/>
      <c r="N14" s="66"/>
      <c r="O14" s="66"/>
      <c r="P14" s="66"/>
      <c r="Q14" s="66"/>
      <c r="R14" s="66"/>
      <c r="S14" s="66"/>
      <c r="T14" s="66"/>
      <c r="U14" s="66"/>
      <c r="V14" s="66"/>
      <c r="W14" s="66"/>
      <c r="X14" s="66"/>
      <c r="Y14" s="66"/>
      <c r="Z14" s="66"/>
      <c r="AA14" s="66"/>
      <c r="AB14" s="66"/>
      <c r="AC14" s="66"/>
      <c r="AD14" s="66"/>
      <c r="AE14" s="66"/>
      <c r="AF14" s="66"/>
      <c r="AG14" s="66"/>
      <c r="AH14" s="66"/>
      <c r="AI14" s="66"/>
      <c r="AJ14" s="66"/>
      <c r="AK14" s="66"/>
      <c r="AL14" s="66"/>
      <c r="AM14" s="66"/>
      <c r="AN14" s="66"/>
      <c r="AO14" s="66"/>
      <c r="AP14" s="66"/>
      <c r="AQ14" s="66"/>
      <c r="AR14" s="66"/>
      <c r="AS14" s="66"/>
      <c r="AT14" s="66"/>
      <c r="AU14" s="66"/>
      <c r="AV14" s="66"/>
      <c r="AW14" s="66"/>
      <c r="AX14" s="66"/>
      <c r="AY14" s="66"/>
      <c r="AZ14" s="66"/>
      <c r="BA14" s="66"/>
      <c r="BB14" s="66"/>
      <c r="BC14" s="66"/>
      <c r="BD14" s="66"/>
      <c r="BE14" s="66"/>
      <c r="BF14" s="66"/>
      <c r="BG14" s="66"/>
      <c r="BH14" s="66"/>
      <c r="BI14" s="66"/>
      <c r="BJ14" s="67"/>
      <c r="BK14" s="2"/>
      <c r="BL14" s="41" t="s">
        <v>24</v>
      </c>
      <c r="BM14" s="42"/>
      <c r="BN14" s="42"/>
      <c r="BO14" s="42"/>
      <c r="BP14" s="42"/>
      <c r="BQ14" s="42"/>
      <c r="BR14" s="42"/>
      <c r="BS14" s="42"/>
      <c r="BT14" s="42"/>
      <c r="BU14" s="42"/>
      <c r="BV14" s="42"/>
      <c r="BW14" s="42"/>
      <c r="BX14" s="42"/>
      <c r="BY14" s="42"/>
      <c r="BZ14" s="43"/>
    </row>
    <row r="15" spans="1:78" ht="13.5" customHeight="1" x14ac:dyDescent="0.15">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9" t="s">
        <v>104</v>
      </c>
      <c r="BM16" s="70"/>
      <c r="BN16" s="70"/>
      <c r="BO16" s="70"/>
      <c r="BP16" s="70"/>
      <c r="BQ16" s="70"/>
      <c r="BR16" s="70"/>
      <c r="BS16" s="70"/>
      <c r="BT16" s="70"/>
      <c r="BU16" s="70"/>
      <c r="BV16" s="70"/>
      <c r="BW16" s="70"/>
      <c r="BX16" s="70"/>
      <c r="BY16" s="70"/>
      <c r="BZ16" s="71"/>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9"/>
      <c r="BM17" s="70"/>
      <c r="BN17" s="70"/>
      <c r="BO17" s="70"/>
      <c r="BP17" s="70"/>
      <c r="BQ17" s="70"/>
      <c r="BR17" s="70"/>
      <c r="BS17" s="70"/>
      <c r="BT17" s="70"/>
      <c r="BU17" s="70"/>
      <c r="BV17" s="70"/>
      <c r="BW17" s="70"/>
      <c r="BX17" s="70"/>
      <c r="BY17" s="70"/>
      <c r="BZ17" s="71"/>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9"/>
      <c r="BM18" s="70"/>
      <c r="BN18" s="70"/>
      <c r="BO18" s="70"/>
      <c r="BP18" s="70"/>
      <c r="BQ18" s="70"/>
      <c r="BR18" s="70"/>
      <c r="BS18" s="70"/>
      <c r="BT18" s="70"/>
      <c r="BU18" s="70"/>
      <c r="BV18" s="70"/>
      <c r="BW18" s="70"/>
      <c r="BX18" s="70"/>
      <c r="BY18" s="70"/>
      <c r="BZ18" s="71"/>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9"/>
      <c r="BM19" s="70"/>
      <c r="BN19" s="70"/>
      <c r="BO19" s="70"/>
      <c r="BP19" s="70"/>
      <c r="BQ19" s="70"/>
      <c r="BR19" s="70"/>
      <c r="BS19" s="70"/>
      <c r="BT19" s="70"/>
      <c r="BU19" s="70"/>
      <c r="BV19" s="70"/>
      <c r="BW19" s="70"/>
      <c r="BX19" s="70"/>
      <c r="BY19" s="70"/>
      <c r="BZ19" s="71"/>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9"/>
      <c r="BM20" s="70"/>
      <c r="BN20" s="70"/>
      <c r="BO20" s="70"/>
      <c r="BP20" s="70"/>
      <c r="BQ20" s="70"/>
      <c r="BR20" s="70"/>
      <c r="BS20" s="70"/>
      <c r="BT20" s="70"/>
      <c r="BU20" s="70"/>
      <c r="BV20" s="70"/>
      <c r="BW20" s="70"/>
      <c r="BX20" s="70"/>
      <c r="BY20" s="70"/>
      <c r="BZ20" s="71"/>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9"/>
      <c r="BM21" s="70"/>
      <c r="BN21" s="70"/>
      <c r="BO21" s="70"/>
      <c r="BP21" s="70"/>
      <c r="BQ21" s="70"/>
      <c r="BR21" s="70"/>
      <c r="BS21" s="70"/>
      <c r="BT21" s="70"/>
      <c r="BU21" s="70"/>
      <c r="BV21" s="70"/>
      <c r="BW21" s="70"/>
      <c r="BX21" s="70"/>
      <c r="BY21" s="70"/>
      <c r="BZ21" s="71"/>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9"/>
      <c r="BM22" s="70"/>
      <c r="BN22" s="70"/>
      <c r="BO22" s="70"/>
      <c r="BP22" s="70"/>
      <c r="BQ22" s="70"/>
      <c r="BR22" s="70"/>
      <c r="BS22" s="70"/>
      <c r="BT22" s="70"/>
      <c r="BU22" s="70"/>
      <c r="BV22" s="70"/>
      <c r="BW22" s="70"/>
      <c r="BX22" s="70"/>
      <c r="BY22" s="70"/>
      <c r="BZ22" s="71"/>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9"/>
      <c r="BM23" s="70"/>
      <c r="BN23" s="70"/>
      <c r="BO23" s="70"/>
      <c r="BP23" s="70"/>
      <c r="BQ23" s="70"/>
      <c r="BR23" s="70"/>
      <c r="BS23" s="70"/>
      <c r="BT23" s="70"/>
      <c r="BU23" s="70"/>
      <c r="BV23" s="70"/>
      <c r="BW23" s="70"/>
      <c r="BX23" s="70"/>
      <c r="BY23" s="70"/>
      <c r="BZ23" s="71"/>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9"/>
      <c r="BM24" s="70"/>
      <c r="BN24" s="70"/>
      <c r="BO24" s="70"/>
      <c r="BP24" s="70"/>
      <c r="BQ24" s="70"/>
      <c r="BR24" s="70"/>
      <c r="BS24" s="70"/>
      <c r="BT24" s="70"/>
      <c r="BU24" s="70"/>
      <c r="BV24" s="70"/>
      <c r="BW24" s="70"/>
      <c r="BX24" s="70"/>
      <c r="BY24" s="70"/>
      <c r="BZ24" s="71"/>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9"/>
      <c r="BM25" s="70"/>
      <c r="BN25" s="70"/>
      <c r="BO25" s="70"/>
      <c r="BP25" s="70"/>
      <c r="BQ25" s="70"/>
      <c r="BR25" s="70"/>
      <c r="BS25" s="70"/>
      <c r="BT25" s="70"/>
      <c r="BU25" s="70"/>
      <c r="BV25" s="70"/>
      <c r="BW25" s="70"/>
      <c r="BX25" s="70"/>
      <c r="BY25" s="70"/>
      <c r="BZ25" s="71"/>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9"/>
      <c r="BM26" s="70"/>
      <c r="BN26" s="70"/>
      <c r="BO26" s="70"/>
      <c r="BP26" s="70"/>
      <c r="BQ26" s="70"/>
      <c r="BR26" s="70"/>
      <c r="BS26" s="70"/>
      <c r="BT26" s="70"/>
      <c r="BU26" s="70"/>
      <c r="BV26" s="70"/>
      <c r="BW26" s="70"/>
      <c r="BX26" s="70"/>
      <c r="BY26" s="70"/>
      <c r="BZ26" s="71"/>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9"/>
      <c r="BM27" s="70"/>
      <c r="BN27" s="70"/>
      <c r="BO27" s="70"/>
      <c r="BP27" s="70"/>
      <c r="BQ27" s="70"/>
      <c r="BR27" s="70"/>
      <c r="BS27" s="70"/>
      <c r="BT27" s="70"/>
      <c r="BU27" s="70"/>
      <c r="BV27" s="70"/>
      <c r="BW27" s="70"/>
      <c r="BX27" s="70"/>
      <c r="BY27" s="70"/>
      <c r="BZ27" s="71"/>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9"/>
      <c r="BM28" s="70"/>
      <c r="BN28" s="70"/>
      <c r="BO28" s="70"/>
      <c r="BP28" s="70"/>
      <c r="BQ28" s="70"/>
      <c r="BR28" s="70"/>
      <c r="BS28" s="70"/>
      <c r="BT28" s="70"/>
      <c r="BU28" s="70"/>
      <c r="BV28" s="70"/>
      <c r="BW28" s="70"/>
      <c r="BX28" s="70"/>
      <c r="BY28" s="70"/>
      <c r="BZ28" s="71"/>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9"/>
      <c r="BM29" s="70"/>
      <c r="BN29" s="70"/>
      <c r="BO29" s="70"/>
      <c r="BP29" s="70"/>
      <c r="BQ29" s="70"/>
      <c r="BR29" s="70"/>
      <c r="BS29" s="70"/>
      <c r="BT29" s="70"/>
      <c r="BU29" s="70"/>
      <c r="BV29" s="70"/>
      <c r="BW29" s="70"/>
      <c r="BX29" s="70"/>
      <c r="BY29" s="70"/>
      <c r="BZ29" s="71"/>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9"/>
      <c r="BM30" s="70"/>
      <c r="BN30" s="70"/>
      <c r="BO30" s="70"/>
      <c r="BP30" s="70"/>
      <c r="BQ30" s="70"/>
      <c r="BR30" s="70"/>
      <c r="BS30" s="70"/>
      <c r="BT30" s="70"/>
      <c r="BU30" s="70"/>
      <c r="BV30" s="70"/>
      <c r="BW30" s="70"/>
      <c r="BX30" s="70"/>
      <c r="BY30" s="70"/>
      <c r="BZ30" s="71"/>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9"/>
      <c r="BM31" s="70"/>
      <c r="BN31" s="70"/>
      <c r="BO31" s="70"/>
      <c r="BP31" s="70"/>
      <c r="BQ31" s="70"/>
      <c r="BR31" s="70"/>
      <c r="BS31" s="70"/>
      <c r="BT31" s="70"/>
      <c r="BU31" s="70"/>
      <c r="BV31" s="70"/>
      <c r="BW31" s="70"/>
      <c r="BX31" s="70"/>
      <c r="BY31" s="70"/>
      <c r="BZ31" s="71"/>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9"/>
      <c r="BM32" s="70"/>
      <c r="BN32" s="70"/>
      <c r="BO32" s="70"/>
      <c r="BP32" s="70"/>
      <c r="BQ32" s="70"/>
      <c r="BR32" s="70"/>
      <c r="BS32" s="70"/>
      <c r="BT32" s="70"/>
      <c r="BU32" s="70"/>
      <c r="BV32" s="70"/>
      <c r="BW32" s="70"/>
      <c r="BX32" s="70"/>
      <c r="BY32" s="70"/>
      <c r="BZ32" s="71"/>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9"/>
      <c r="BM33" s="70"/>
      <c r="BN33" s="70"/>
      <c r="BO33" s="70"/>
      <c r="BP33" s="70"/>
      <c r="BQ33" s="70"/>
      <c r="BR33" s="70"/>
      <c r="BS33" s="70"/>
      <c r="BT33" s="70"/>
      <c r="BU33" s="70"/>
      <c r="BV33" s="70"/>
      <c r="BW33" s="70"/>
      <c r="BX33" s="70"/>
      <c r="BY33" s="70"/>
      <c r="BZ33" s="71"/>
    </row>
    <row r="34" spans="1:78" ht="13.5" customHeight="1" x14ac:dyDescent="0.15">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69"/>
      <c r="BM34" s="70"/>
      <c r="BN34" s="70"/>
      <c r="BO34" s="70"/>
      <c r="BP34" s="70"/>
      <c r="BQ34" s="70"/>
      <c r="BR34" s="70"/>
      <c r="BS34" s="70"/>
      <c r="BT34" s="70"/>
      <c r="BU34" s="70"/>
      <c r="BV34" s="70"/>
      <c r="BW34" s="70"/>
      <c r="BX34" s="70"/>
      <c r="BY34" s="70"/>
      <c r="BZ34" s="71"/>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69"/>
      <c r="BM35" s="70"/>
      <c r="BN35" s="70"/>
      <c r="BO35" s="70"/>
      <c r="BP35" s="70"/>
      <c r="BQ35" s="70"/>
      <c r="BR35" s="70"/>
      <c r="BS35" s="70"/>
      <c r="BT35" s="70"/>
      <c r="BU35" s="70"/>
      <c r="BV35" s="70"/>
      <c r="BW35" s="70"/>
      <c r="BX35" s="70"/>
      <c r="BY35" s="70"/>
      <c r="BZ35" s="71"/>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9"/>
      <c r="BM36" s="70"/>
      <c r="BN36" s="70"/>
      <c r="BO36" s="70"/>
      <c r="BP36" s="70"/>
      <c r="BQ36" s="70"/>
      <c r="BR36" s="70"/>
      <c r="BS36" s="70"/>
      <c r="BT36" s="70"/>
      <c r="BU36" s="70"/>
      <c r="BV36" s="70"/>
      <c r="BW36" s="70"/>
      <c r="BX36" s="70"/>
      <c r="BY36" s="70"/>
      <c r="BZ36" s="71"/>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9"/>
      <c r="BM37" s="70"/>
      <c r="BN37" s="70"/>
      <c r="BO37" s="70"/>
      <c r="BP37" s="70"/>
      <c r="BQ37" s="70"/>
      <c r="BR37" s="70"/>
      <c r="BS37" s="70"/>
      <c r="BT37" s="70"/>
      <c r="BU37" s="70"/>
      <c r="BV37" s="70"/>
      <c r="BW37" s="70"/>
      <c r="BX37" s="70"/>
      <c r="BY37" s="70"/>
      <c r="BZ37" s="71"/>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9"/>
      <c r="BM38" s="70"/>
      <c r="BN38" s="70"/>
      <c r="BO38" s="70"/>
      <c r="BP38" s="70"/>
      <c r="BQ38" s="70"/>
      <c r="BR38" s="70"/>
      <c r="BS38" s="70"/>
      <c r="BT38" s="70"/>
      <c r="BU38" s="70"/>
      <c r="BV38" s="70"/>
      <c r="BW38" s="70"/>
      <c r="BX38" s="70"/>
      <c r="BY38" s="70"/>
      <c r="BZ38" s="71"/>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9"/>
      <c r="BM39" s="70"/>
      <c r="BN39" s="70"/>
      <c r="BO39" s="70"/>
      <c r="BP39" s="70"/>
      <c r="BQ39" s="70"/>
      <c r="BR39" s="70"/>
      <c r="BS39" s="70"/>
      <c r="BT39" s="70"/>
      <c r="BU39" s="70"/>
      <c r="BV39" s="70"/>
      <c r="BW39" s="70"/>
      <c r="BX39" s="70"/>
      <c r="BY39" s="70"/>
      <c r="BZ39" s="71"/>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9"/>
      <c r="BM40" s="70"/>
      <c r="BN40" s="70"/>
      <c r="BO40" s="70"/>
      <c r="BP40" s="70"/>
      <c r="BQ40" s="70"/>
      <c r="BR40" s="70"/>
      <c r="BS40" s="70"/>
      <c r="BT40" s="70"/>
      <c r="BU40" s="70"/>
      <c r="BV40" s="70"/>
      <c r="BW40" s="70"/>
      <c r="BX40" s="70"/>
      <c r="BY40" s="70"/>
      <c r="BZ40" s="71"/>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9"/>
      <c r="BM41" s="70"/>
      <c r="BN41" s="70"/>
      <c r="BO41" s="70"/>
      <c r="BP41" s="70"/>
      <c r="BQ41" s="70"/>
      <c r="BR41" s="70"/>
      <c r="BS41" s="70"/>
      <c r="BT41" s="70"/>
      <c r="BU41" s="70"/>
      <c r="BV41" s="70"/>
      <c r="BW41" s="70"/>
      <c r="BX41" s="70"/>
      <c r="BY41" s="70"/>
      <c r="BZ41" s="71"/>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9"/>
      <c r="BM42" s="70"/>
      <c r="BN42" s="70"/>
      <c r="BO42" s="70"/>
      <c r="BP42" s="70"/>
      <c r="BQ42" s="70"/>
      <c r="BR42" s="70"/>
      <c r="BS42" s="70"/>
      <c r="BT42" s="70"/>
      <c r="BU42" s="70"/>
      <c r="BV42" s="70"/>
      <c r="BW42" s="70"/>
      <c r="BX42" s="70"/>
      <c r="BY42" s="70"/>
      <c r="BZ42" s="71"/>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9"/>
      <c r="BM43" s="70"/>
      <c r="BN43" s="70"/>
      <c r="BO43" s="70"/>
      <c r="BP43" s="70"/>
      <c r="BQ43" s="70"/>
      <c r="BR43" s="70"/>
      <c r="BS43" s="70"/>
      <c r="BT43" s="70"/>
      <c r="BU43" s="70"/>
      <c r="BV43" s="70"/>
      <c r="BW43" s="70"/>
      <c r="BX43" s="70"/>
      <c r="BY43" s="70"/>
      <c r="BZ43" s="71"/>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105</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4"/>
      <c r="BM59" s="55"/>
      <c r="BN59" s="55"/>
      <c r="BO59" s="55"/>
      <c r="BP59" s="55"/>
      <c r="BQ59" s="55"/>
      <c r="BR59" s="55"/>
      <c r="BS59" s="55"/>
      <c r="BT59" s="55"/>
      <c r="BU59" s="55"/>
      <c r="BV59" s="55"/>
      <c r="BW59" s="55"/>
      <c r="BX59" s="55"/>
      <c r="BY59" s="55"/>
      <c r="BZ59" s="56"/>
    </row>
    <row r="60" spans="1:78" ht="13.5" customHeight="1" x14ac:dyDescent="0.15">
      <c r="A60" s="2"/>
      <c r="B60" s="57" t="s">
        <v>34</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54"/>
      <c r="BM60" s="55"/>
      <c r="BN60" s="55"/>
      <c r="BO60" s="55"/>
      <c r="BP60" s="55"/>
      <c r="BQ60" s="55"/>
      <c r="BR60" s="55"/>
      <c r="BS60" s="55"/>
      <c r="BT60" s="55"/>
      <c r="BU60" s="55"/>
      <c r="BV60" s="55"/>
      <c r="BW60" s="55"/>
      <c r="BX60" s="55"/>
      <c r="BY60" s="55"/>
      <c r="BZ60" s="56"/>
    </row>
    <row r="61" spans="1:78" ht="13.5" customHeight="1" x14ac:dyDescent="0.15">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4"/>
      <c r="BM63" s="55"/>
      <c r="BN63" s="55"/>
      <c r="BO63" s="55"/>
      <c r="BP63" s="55"/>
      <c r="BQ63" s="55"/>
      <c r="BR63" s="55"/>
      <c r="BS63" s="55"/>
      <c r="BT63" s="55"/>
      <c r="BU63" s="55"/>
      <c r="BV63" s="55"/>
      <c r="BW63" s="55"/>
      <c r="BX63" s="55"/>
      <c r="BY63" s="55"/>
      <c r="BZ63" s="56"/>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106</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39</v>
      </c>
    </row>
  </sheetData>
  <sheetProtection password="8649"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x14ac:dyDescent="0.15"/>
  <cols>
    <col min="2" max="143" width="11.875" customWidth="1"/>
  </cols>
  <sheetData>
    <row r="1" spans="1:143" x14ac:dyDescent="0.15">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x14ac:dyDescent="0.15">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x14ac:dyDescent="0.15">
      <c r="A3" s="26" t="s">
        <v>42</v>
      </c>
      <c r="B3" s="27" t="s">
        <v>43</v>
      </c>
      <c r="C3" s="27" t="s">
        <v>44</v>
      </c>
      <c r="D3" s="27" t="s">
        <v>45</v>
      </c>
      <c r="E3" s="27" t="s">
        <v>46</v>
      </c>
      <c r="F3" s="27" t="s">
        <v>47</v>
      </c>
      <c r="G3" s="27" t="s">
        <v>48</v>
      </c>
      <c r="H3" s="89" t="s">
        <v>49</v>
      </c>
      <c r="I3" s="90"/>
      <c r="J3" s="90"/>
      <c r="K3" s="90"/>
      <c r="L3" s="90"/>
      <c r="M3" s="90"/>
      <c r="N3" s="90"/>
      <c r="O3" s="90"/>
      <c r="P3" s="90"/>
      <c r="Q3" s="90"/>
      <c r="R3" s="90"/>
      <c r="S3" s="90"/>
      <c r="T3" s="90"/>
      <c r="U3" s="90"/>
      <c r="V3" s="91"/>
      <c r="W3" s="95" t="s">
        <v>50</v>
      </c>
      <c r="X3" s="88"/>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t="s">
        <v>51</v>
      </c>
      <c r="DH3" s="88"/>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row>
    <row r="4" spans="1:143" x14ac:dyDescent="0.15">
      <c r="A4" s="26" t="s">
        <v>52</v>
      </c>
      <c r="B4" s="28"/>
      <c r="C4" s="28"/>
      <c r="D4" s="28"/>
      <c r="E4" s="28"/>
      <c r="F4" s="28"/>
      <c r="G4" s="28"/>
      <c r="H4" s="92"/>
      <c r="I4" s="93"/>
      <c r="J4" s="93"/>
      <c r="K4" s="93"/>
      <c r="L4" s="93"/>
      <c r="M4" s="93"/>
      <c r="N4" s="93"/>
      <c r="O4" s="93"/>
      <c r="P4" s="93"/>
      <c r="Q4" s="93"/>
      <c r="R4" s="93"/>
      <c r="S4" s="93"/>
      <c r="T4" s="93"/>
      <c r="U4" s="93"/>
      <c r="V4" s="94"/>
      <c r="W4" s="88" t="s">
        <v>53</v>
      </c>
      <c r="X4" s="88"/>
      <c r="Y4" s="88"/>
      <c r="Z4" s="88"/>
      <c r="AA4" s="88"/>
      <c r="AB4" s="88"/>
      <c r="AC4" s="88"/>
      <c r="AD4" s="88"/>
      <c r="AE4" s="88"/>
      <c r="AF4" s="88"/>
      <c r="AG4" s="88"/>
      <c r="AH4" s="88" t="s">
        <v>54</v>
      </c>
      <c r="AI4" s="88"/>
      <c r="AJ4" s="88"/>
      <c r="AK4" s="88"/>
      <c r="AL4" s="88"/>
      <c r="AM4" s="88"/>
      <c r="AN4" s="88"/>
      <c r="AO4" s="88"/>
      <c r="AP4" s="88"/>
      <c r="AQ4" s="88"/>
      <c r="AR4" s="88"/>
      <c r="AS4" s="88" t="s">
        <v>55</v>
      </c>
      <c r="AT4" s="88"/>
      <c r="AU4" s="88"/>
      <c r="AV4" s="88"/>
      <c r="AW4" s="88"/>
      <c r="AX4" s="88"/>
      <c r="AY4" s="88"/>
      <c r="AZ4" s="88"/>
      <c r="BA4" s="88"/>
      <c r="BB4" s="88"/>
      <c r="BC4" s="88"/>
      <c r="BD4" s="88" t="s">
        <v>56</v>
      </c>
      <c r="BE4" s="88"/>
      <c r="BF4" s="88"/>
      <c r="BG4" s="88"/>
      <c r="BH4" s="88"/>
      <c r="BI4" s="88"/>
      <c r="BJ4" s="88"/>
      <c r="BK4" s="88"/>
      <c r="BL4" s="88"/>
      <c r="BM4" s="88"/>
      <c r="BN4" s="88"/>
      <c r="BO4" s="88" t="s">
        <v>57</v>
      </c>
      <c r="BP4" s="88"/>
      <c r="BQ4" s="88"/>
      <c r="BR4" s="88"/>
      <c r="BS4" s="88"/>
      <c r="BT4" s="88"/>
      <c r="BU4" s="88"/>
      <c r="BV4" s="88"/>
      <c r="BW4" s="88"/>
      <c r="BX4" s="88"/>
      <c r="BY4" s="88"/>
      <c r="BZ4" s="88" t="s">
        <v>58</v>
      </c>
      <c r="CA4" s="88"/>
      <c r="CB4" s="88"/>
      <c r="CC4" s="88"/>
      <c r="CD4" s="88"/>
      <c r="CE4" s="88"/>
      <c r="CF4" s="88"/>
      <c r="CG4" s="88"/>
      <c r="CH4" s="88"/>
      <c r="CI4" s="88"/>
      <c r="CJ4" s="88"/>
      <c r="CK4" s="88" t="s">
        <v>59</v>
      </c>
      <c r="CL4" s="88"/>
      <c r="CM4" s="88"/>
      <c r="CN4" s="88"/>
      <c r="CO4" s="88"/>
      <c r="CP4" s="88"/>
      <c r="CQ4" s="88"/>
      <c r="CR4" s="88"/>
      <c r="CS4" s="88"/>
      <c r="CT4" s="88"/>
      <c r="CU4" s="88"/>
      <c r="CV4" s="88" t="s">
        <v>60</v>
      </c>
      <c r="CW4" s="88"/>
      <c r="CX4" s="88"/>
      <c r="CY4" s="88"/>
      <c r="CZ4" s="88"/>
      <c r="DA4" s="88"/>
      <c r="DB4" s="88"/>
      <c r="DC4" s="88"/>
      <c r="DD4" s="88"/>
      <c r="DE4" s="88"/>
      <c r="DF4" s="88"/>
      <c r="DG4" s="88" t="s">
        <v>61</v>
      </c>
      <c r="DH4" s="88"/>
      <c r="DI4" s="88"/>
      <c r="DJ4" s="88"/>
      <c r="DK4" s="88"/>
      <c r="DL4" s="88"/>
      <c r="DM4" s="88"/>
      <c r="DN4" s="88"/>
      <c r="DO4" s="88"/>
      <c r="DP4" s="88"/>
      <c r="DQ4" s="88"/>
      <c r="DR4" s="88" t="s">
        <v>62</v>
      </c>
      <c r="DS4" s="88"/>
      <c r="DT4" s="88"/>
      <c r="DU4" s="88"/>
      <c r="DV4" s="88"/>
      <c r="DW4" s="88"/>
      <c r="DX4" s="88"/>
      <c r="DY4" s="88"/>
      <c r="DZ4" s="88"/>
      <c r="EA4" s="88"/>
      <c r="EB4" s="88"/>
      <c r="EC4" s="88" t="s">
        <v>63</v>
      </c>
      <c r="ED4" s="88"/>
      <c r="EE4" s="88"/>
      <c r="EF4" s="88"/>
      <c r="EG4" s="88"/>
      <c r="EH4" s="88"/>
      <c r="EI4" s="88"/>
      <c r="EJ4" s="88"/>
      <c r="EK4" s="88"/>
      <c r="EL4" s="88"/>
      <c r="EM4" s="88"/>
    </row>
    <row r="5" spans="1:143" x14ac:dyDescent="0.15">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x14ac:dyDescent="0.15">
      <c r="A6" s="26" t="s">
        <v>92</v>
      </c>
      <c r="B6" s="31">
        <f>B7</f>
        <v>2015</v>
      </c>
      <c r="C6" s="31">
        <f t="shared" ref="C6:V6" si="3">C7</f>
        <v>313025</v>
      </c>
      <c r="D6" s="31">
        <f t="shared" si="3"/>
        <v>46</v>
      </c>
      <c r="E6" s="31">
        <f t="shared" si="3"/>
        <v>1</v>
      </c>
      <c r="F6" s="31">
        <f t="shared" si="3"/>
        <v>0</v>
      </c>
      <c r="G6" s="31">
        <f t="shared" si="3"/>
        <v>1</v>
      </c>
      <c r="H6" s="31" t="str">
        <f t="shared" si="3"/>
        <v>鳥取県　岩美町</v>
      </c>
      <c r="I6" s="31" t="str">
        <f t="shared" si="3"/>
        <v>法適用</v>
      </c>
      <c r="J6" s="31" t="str">
        <f t="shared" si="3"/>
        <v>水道事業</v>
      </c>
      <c r="K6" s="31" t="str">
        <f t="shared" si="3"/>
        <v>末端給水事業</v>
      </c>
      <c r="L6" s="31" t="str">
        <f t="shared" si="3"/>
        <v>A7</v>
      </c>
      <c r="M6" s="32" t="str">
        <f t="shared" si="3"/>
        <v>-</v>
      </c>
      <c r="N6" s="32">
        <f t="shared" si="3"/>
        <v>47.57</v>
      </c>
      <c r="O6" s="32">
        <f t="shared" si="3"/>
        <v>98.24</v>
      </c>
      <c r="P6" s="32">
        <f t="shared" si="3"/>
        <v>3207</v>
      </c>
      <c r="Q6" s="32">
        <f t="shared" si="3"/>
        <v>12023</v>
      </c>
      <c r="R6" s="32">
        <f t="shared" si="3"/>
        <v>122.32</v>
      </c>
      <c r="S6" s="32">
        <f t="shared" si="3"/>
        <v>98.29</v>
      </c>
      <c r="T6" s="32">
        <f t="shared" si="3"/>
        <v>11758</v>
      </c>
      <c r="U6" s="32">
        <f t="shared" si="3"/>
        <v>82.99</v>
      </c>
      <c r="V6" s="32">
        <f t="shared" si="3"/>
        <v>141.68</v>
      </c>
      <c r="W6" s="33">
        <f>IF(W7="",NA(),W7)</f>
        <v>96.53</v>
      </c>
      <c r="X6" s="33">
        <f t="shared" ref="X6:AF6" si="4">IF(X7="",NA(),X7)</f>
        <v>97.49</v>
      </c>
      <c r="Y6" s="33">
        <f t="shared" si="4"/>
        <v>99.07</v>
      </c>
      <c r="Z6" s="33">
        <f t="shared" si="4"/>
        <v>95.96</v>
      </c>
      <c r="AA6" s="33">
        <f t="shared" si="4"/>
        <v>98.46</v>
      </c>
      <c r="AB6" s="33">
        <f t="shared" si="4"/>
        <v>109.08</v>
      </c>
      <c r="AC6" s="33">
        <f t="shared" si="4"/>
        <v>108.33</v>
      </c>
      <c r="AD6" s="33">
        <f t="shared" si="4"/>
        <v>107.95</v>
      </c>
      <c r="AE6" s="33">
        <f t="shared" si="4"/>
        <v>109.49</v>
      </c>
      <c r="AF6" s="33">
        <f t="shared" si="4"/>
        <v>111.06</v>
      </c>
      <c r="AG6" s="32" t="str">
        <f>IF(AG7="","",IF(AG7="-","【-】","【"&amp;SUBSTITUTE(TEXT(AG7,"#,##0.00"),"-","△")&amp;"】"))</f>
        <v>【113.56】</v>
      </c>
      <c r="AH6" s="33">
        <f>IF(AH7="",NA(),AH7)</f>
        <v>36.020000000000003</v>
      </c>
      <c r="AI6" s="33">
        <f t="shared" ref="AI6:AQ6" si="5">IF(AI7="",NA(),AI7)</f>
        <v>39.630000000000003</v>
      </c>
      <c r="AJ6" s="33">
        <f t="shared" si="5"/>
        <v>40.94</v>
      </c>
      <c r="AK6" s="32">
        <f t="shared" si="5"/>
        <v>0</v>
      </c>
      <c r="AL6" s="32">
        <f t="shared" si="5"/>
        <v>0</v>
      </c>
      <c r="AM6" s="33">
        <f t="shared" si="5"/>
        <v>16.09</v>
      </c>
      <c r="AN6" s="33">
        <f t="shared" si="5"/>
        <v>15.69</v>
      </c>
      <c r="AO6" s="33">
        <f t="shared" si="5"/>
        <v>13.47</v>
      </c>
      <c r="AP6" s="33">
        <f t="shared" si="5"/>
        <v>9.49</v>
      </c>
      <c r="AQ6" s="33">
        <f t="shared" si="5"/>
        <v>9.35</v>
      </c>
      <c r="AR6" s="32" t="str">
        <f>IF(AR7="","",IF(AR7="-","【-】","【"&amp;SUBSTITUTE(TEXT(AR7,"#,##0.00"),"-","△")&amp;"】"))</f>
        <v>【0.87】</v>
      </c>
      <c r="AS6" s="33">
        <f>IF(AS7="",NA(),AS7)</f>
        <v>7539.7</v>
      </c>
      <c r="AT6" s="33">
        <f t="shared" ref="AT6:BB6" si="6">IF(AT7="",NA(),AT7)</f>
        <v>348.4</v>
      </c>
      <c r="AU6" s="33">
        <f t="shared" si="6"/>
        <v>832.95</v>
      </c>
      <c r="AV6" s="33">
        <f t="shared" si="6"/>
        <v>217.98</v>
      </c>
      <c r="AW6" s="33">
        <f t="shared" si="6"/>
        <v>256.33999999999997</v>
      </c>
      <c r="AX6" s="33">
        <f t="shared" si="6"/>
        <v>1128.25</v>
      </c>
      <c r="AY6" s="33">
        <f t="shared" si="6"/>
        <v>1159.4100000000001</v>
      </c>
      <c r="AZ6" s="33">
        <f t="shared" si="6"/>
        <v>1081.23</v>
      </c>
      <c r="BA6" s="33">
        <f t="shared" si="6"/>
        <v>406.37</v>
      </c>
      <c r="BB6" s="33">
        <f t="shared" si="6"/>
        <v>398.29</v>
      </c>
      <c r="BC6" s="32" t="str">
        <f>IF(BC7="","",IF(BC7="-","【-】","【"&amp;SUBSTITUTE(TEXT(BC7,"#,##0.00"),"-","△")&amp;"】"))</f>
        <v>【262.74】</v>
      </c>
      <c r="BD6" s="33">
        <f>IF(BD7="",NA(),BD7)</f>
        <v>977.39</v>
      </c>
      <c r="BE6" s="33">
        <f t="shared" ref="BE6:BM6" si="7">IF(BE7="",NA(),BE7)</f>
        <v>979.9</v>
      </c>
      <c r="BF6" s="33">
        <f t="shared" si="7"/>
        <v>1010.33</v>
      </c>
      <c r="BG6" s="33">
        <f t="shared" si="7"/>
        <v>997.38</v>
      </c>
      <c r="BH6" s="33">
        <f t="shared" si="7"/>
        <v>960.9</v>
      </c>
      <c r="BI6" s="33">
        <f t="shared" si="7"/>
        <v>474.06</v>
      </c>
      <c r="BJ6" s="33">
        <f t="shared" si="7"/>
        <v>458</v>
      </c>
      <c r="BK6" s="33">
        <f t="shared" si="7"/>
        <v>443.13</v>
      </c>
      <c r="BL6" s="33">
        <f t="shared" si="7"/>
        <v>442.54</v>
      </c>
      <c r="BM6" s="33">
        <f t="shared" si="7"/>
        <v>431</v>
      </c>
      <c r="BN6" s="32" t="str">
        <f>IF(BN7="","",IF(BN7="-","【-】","【"&amp;SUBSTITUTE(TEXT(BN7,"#,##0.00"),"-","△")&amp;"】"))</f>
        <v>【276.38】</v>
      </c>
      <c r="BO6" s="33">
        <f>IF(BO7="",NA(),BO7)</f>
        <v>87.85</v>
      </c>
      <c r="BP6" s="33">
        <f t="shared" ref="BP6:BX6" si="8">IF(BP7="",NA(),BP7)</f>
        <v>91.43</v>
      </c>
      <c r="BQ6" s="33">
        <f t="shared" si="8"/>
        <v>90.93</v>
      </c>
      <c r="BR6" s="33">
        <f t="shared" si="8"/>
        <v>85.25</v>
      </c>
      <c r="BS6" s="33">
        <f t="shared" si="8"/>
        <v>92.16</v>
      </c>
      <c r="BT6" s="33">
        <f t="shared" si="8"/>
        <v>96.62</v>
      </c>
      <c r="BU6" s="33">
        <f t="shared" si="8"/>
        <v>96.27</v>
      </c>
      <c r="BV6" s="33">
        <f t="shared" si="8"/>
        <v>95.4</v>
      </c>
      <c r="BW6" s="33">
        <f t="shared" si="8"/>
        <v>98.6</v>
      </c>
      <c r="BX6" s="33">
        <f t="shared" si="8"/>
        <v>100.82</v>
      </c>
      <c r="BY6" s="32" t="str">
        <f>IF(BY7="","",IF(BY7="-","【-】","【"&amp;SUBSTITUTE(TEXT(BY7,"#,##0.00"),"-","△")&amp;"】"))</f>
        <v>【104.99】</v>
      </c>
      <c r="BZ6" s="33">
        <f>IF(BZ7="",NA(),BZ7)</f>
        <v>193.25</v>
      </c>
      <c r="CA6" s="33">
        <f t="shared" ref="CA6:CI6" si="9">IF(CA7="",NA(),CA7)</f>
        <v>185.83</v>
      </c>
      <c r="CB6" s="33">
        <f t="shared" si="9"/>
        <v>186.58</v>
      </c>
      <c r="CC6" s="33">
        <f t="shared" si="9"/>
        <v>200.91</v>
      </c>
      <c r="CD6" s="33">
        <f t="shared" si="9"/>
        <v>186.14</v>
      </c>
      <c r="CE6" s="33">
        <f t="shared" si="9"/>
        <v>184.53</v>
      </c>
      <c r="CF6" s="33">
        <f t="shared" si="9"/>
        <v>186.94</v>
      </c>
      <c r="CG6" s="33">
        <f t="shared" si="9"/>
        <v>186.15</v>
      </c>
      <c r="CH6" s="33">
        <f t="shared" si="9"/>
        <v>181.67</v>
      </c>
      <c r="CI6" s="33">
        <f t="shared" si="9"/>
        <v>179.55</v>
      </c>
      <c r="CJ6" s="32" t="str">
        <f>IF(CJ7="","",IF(CJ7="-","【-】","【"&amp;SUBSTITUTE(TEXT(CJ7,"#,##0.00"),"-","△")&amp;"】"))</f>
        <v>【163.72】</v>
      </c>
      <c r="CK6" s="33">
        <f>IF(CK7="",NA(),CK7)</f>
        <v>44.87</v>
      </c>
      <c r="CL6" s="33">
        <f t="shared" ref="CL6:CT6" si="10">IF(CL7="",NA(),CL7)</f>
        <v>44.58</v>
      </c>
      <c r="CM6" s="33">
        <f t="shared" si="10"/>
        <v>65.400000000000006</v>
      </c>
      <c r="CN6" s="33">
        <f t="shared" si="10"/>
        <v>65.400000000000006</v>
      </c>
      <c r="CO6" s="33">
        <f t="shared" si="10"/>
        <v>66.61</v>
      </c>
      <c r="CP6" s="33">
        <f t="shared" si="10"/>
        <v>52.9</v>
      </c>
      <c r="CQ6" s="33">
        <f t="shared" si="10"/>
        <v>54.51</v>
      </c>
      <c r="CR6" s="33">
        <f t="shared" si="10"/>
        <v>54.47</v>
      </c>
      <c r="CS6" s="33">
        <f t="shared" si="10"/>
        <v>53.61</v>
      </c>
      <c r="CT6" s="33">
        <f t="shared" si="10"/>
        <v>53.52</v>
      </c>
      <c r="CU6" s="32" t="str">
        <f>IF(CU7="","",IF(CU7="-","【-】","【"&amp;SUBSTITUTE(TEXT(CU7,"#,##0.00"),"-","△")&amp;"】"))</f>
        <v>【59.76】</v>
      </c>
      <c r="CV6" s="33">
        <f>IF(CV7="",NA(),CV7)</f>
        <v>83.47</v>
      </c>
      <c r="CW6" s="33">
        <f t="shared" ref="CW6:DE6" si="11">IF(CW7="",NA(),CW7)</f>
        <v>82.18</v>
      </c>
      <c r="CX6" s="33">
        <f t="shared" si="11"/>
        <v>83.05</v>
      </c>
      <c r="CY6" s="33">
        <f t="shared" si="11"/>
        <v>80.97</v>
      </c>
      <c r="CZ6" s="33">
        <f t="shared" si="11"/>
        <v>79.34</v>
      </c>
      <c r="DA6" s="33">
        <f t="shared" si="11"/>
        <v>81.63</v>
      </c>
      <c r="DB6" s="33">
        <f t="shared" si="11"/>
        <v>81.790000000000006</v>
      </c>
      <c r="DC6" s="33">
        <f t="shared" si="11"/>
        <v>81.459999999999994</v>
      </c>
      <c r="DD6" s="33">
        <f t="shared" si="11"/>
        <v>81.31</v>
      </c>
      <c r="DE6" s="33">
        <f t="shared" si="11"/>
        <v>81.459999999999994</v>
      </c>
      <c r="DF6" s="32" t="str">
        <f>IF(DF7="","",IF(DF7="-","【-】","【"&amp;SUBSTITUTE(TEXT(DF7,"#,##0.00"),"-","△")&amp;"】"))</f>
        <v>【89.95】</v>
      </c>
      <c r="DG6" s="33">
        <f>IF(DG7="",NA(),DG7)</f>
        <v>30.8</v>
      </c>
      <c r="DH6" s="33">
        <f t="shared" ref="DH6:DP6" si="12">IF(DH7="",NA(),DH7)</f>
        <v>33.03</v>
      </c>
      <c r="DI6" s="33">
        <f t="shared" si="12"/>
        <v>31.17</v>
      </c>
      <c r="DJ6" s="33">
        <f t="shared" si="12"/>
        <v>31.71</v>
      </c>
      <c r="DK6" s="33">
        <f t="shared" si="12"/>
        <v>34.049999999999997</v>
      </c>
      <c r="DL6" s="33">
        <f t="shared" si="12"/>
        <v>37.25</v>
      </c>
      <c r="DM6" s="33">
        <f t="shared" si="12"/>
        <v>37.799999999999997</v>
      </c>
      <c r="DN6" s="33">
        <f t="shared" si="12"/>
        <v>38.520000000000003</v>
      </c>
      <c r="DO6" s="33">
        <f t="shared" si="12"/>
        <v>46.67</v>
      </c>
      <c r="DP6" s="33">
        <f t="shared" si="12"/>
        <v>47.7</v>
      </c>
      <c r="DQ6" s="32" t="str">
        <f>IF(DQ7="","",IF(DQ7="-","【-】","【"&amp;SUBSTITUTE(TEXT(DQ7,"#,##0.00"),"-","△")&amp;"】"))</f>
        <v>【47.18】</v>
      </c>
      <c r="DR6" s="33">
        <f>IF(DR7="",NA(),DR7)</f>
        <v>0.52</v>
      </c>
      <c r="DS6" s="33">
        <f t="shared" ref="DS6:EA6" si="13">IF(DS7="",NA(),DS7)</f>
        <v>0.52</v>
      </c>
      <c r="DT6" s="33">
        <f t="shared" si="13"/>
        <v>0.52</v>
      </c>
      <c r="DU6" s="33">
        <f t="shared" si="13"/>
        <v>0.52</v>
      </c>
      <c r="DV6" s="33">
        <f t="shared" si="13"/>
        <v>0.52</v>
      </c>
      <c r="DW6" s="33">
        <f t="shared" si="13"/>
        <v>7.9</v>
      </c>
      <c r="DX6" s="33">
        <f t="shared" si="13"/>
        <v>8.2200000000000006</v>
      </c>
      <c r="DY6" s="33">
        <f t="shared" si="13"/>
        <v>9.43</v>
      </c>
      <c r="DZ6" s="33">
        <f t="shared" si="13"/>
        <v>10.029999999999999</v>
      </c>
      <c r="EA6" s="33">
        <f t="shared" si="13"/>
        <v>7.26</v>
      </c>
      <c r="EB6" s="32" t="str">
        <f>IF(EB7="","",IF(EB7="-","【-】","【"&amp;SUBSTITUTE(TEXT(EB7,"#,##0.00"),"-","△")&amp;"】"))</f>
        <v>【13.18】</v>
      </c>
      <c r="EC6" s="33">
        <f>IF(EC7="",NA(),EC7)</f>
        <v>0.69</v>
      </c>
      <c r="ED6" s="33">
        <f t="shared" ref="ED6:EL6" si="14">IF(ED7="",NA(),ED7)</f>
        <v>0.03</v>
      </c>
      <c r="EE6" s="33">
        <f t="shared" si="14"/>
        <v>0.96</v>
      </c>
      <c r="EF6" s="33">
        <f t="shared" si="14"/>
        <v>0.93</v>
      </c>
      <c r="EG6" s="33">
        <f t="shared" si="14"/>
        <v>0.72</v>
      </c>
      <c r="EH6" s="33">
        <f t="shared" si="14"/>
        <v>0.5</v>
      </c>
      <c r="EI6" s="33">
        <f t="shared" si="14"/>
        <v>0.6</v>
      </c>
      <c r="EJ6" s="33">
        <f t="shared" si="14"/>
        <v>0.71</v>
      </c>
      <c r="EK6" s="33">
        <f t="shared" si="14"/>
        <v>0.68</v>
      </c>
      <c r="EL6" s="33">
        <f t="shared" si="14"/>
        <v>1.65</v>
      </c>
      <c r="EM6" s="32" t="str">
        <f>IF(EM7="","",IF(EM7="-","【-】","【"&amp;SUBSTITUTE(TEXT(EM7,"#,##0.00"),"-","△")&amp;"】"))</f>
        <v>【1.06】</v>
      </c>
    </row>
    <row r="7" spans="1:143" s="34" customFormat="1" x14ac:dyDescent="0.15">
      <c r="A7" s="26"/>
      <c r="B7" s="35">
        <v>2015</v>
      </c>
      <c r="C7" s="35">
        <v>313025</v>
      </c>
      <c r="D7" s="35">
        <v>46</v>
      </c>
      <c r="E7" s="35">
        <v>1</v>
      </c>
      <c r="F7" s="35">
        <v>0</v>
      </c>
      <c r="G7" s="35">
        <v>1</v>
      </c>
      <c r="H7" s="35" t="s">
        <v>93</v>
      </c>
      <c r="I7" s="35" t="s">
        <v>94</v>
      </c>
      <c r="J7" s="35" t="s">
        <v>95</v>
      </c>
      <c r="K7" s="35" t="s">
        <v>96</v>
      </c>
      <c r="L7" s="35" t="s">
        <v>97</v>
      </c>
      <c r="M7" s="36" t="s">
        <v>98</v>
      </c>
      <c r="N7" s="36">
        <v>47.57</v>
      </c>
      <c r="O7" s="36">
        <v>98.24</v>
      </c>
      <c r="P7" s="36">
        <v>3207</v>
      </c>
      <c r="Q7" s="36">
        <v>12023</v>
      </c>
      <c r="R7" s="36">
        <v>122.32</v>
      </c>
      <c r="S7" s="36">
        <v>98.29</v>
      </c>
      <c r="T7" s="36">
        <v>11758</v>
      </c>
      <c r="U7" s="36">
        <v>82.99</v>
      </c>
      <c r="V7" s="36">
        <v>141.68</v>
      </c>
      <c r="W7" s="36">
        <v>96.53</v>
      </c>
      <c r="X7" s="36">
        <v>97.49</v>
      </c>
      <c r="Y7" s="36">
        <v>99.07</v>
      </c>
      <c r="Z7" s="36">
        <v>95.96</v>
      </c>
      <c r="AA7" s="36">
        <v>98.46</v>
      </c>
      <c r="AB7" s="36">
        <v>109.08</v>
      </c>
      <c r="AC7" s="36">
        <v>108.33</v>
      </c>
      <c r="AD7" s="36">
        <v>107.95</v>
      </c>
      <c r="AE7" s="36">
        <v>109.49</v>
      </c>
      <c r="AF7" s="36">
        <v>111.06</v>
      </c>
      <c r="AG7" s="36">
        <v>113.56</v>
      </c>
      <c r="AH7" s="36">
        <v>36.020000000000003</v>
      </c>
      <c r="AI7" s="36">
        <v>39.630000000000003</v>
      </c>
      <c r="AJ7" s="36">
        <v>40.94</v>
      </c>
      <c r="AK7" s="36">
        <v>0</v>
      </c>
      <c r="AL7" s="36">
        <v>0</v>
      </c>
      <c r="AM7" s="36">
        <v>16.09</v>
      </c>
      <c r="AN7" s="36">
        <v>15.69</v>
      </c>
      <c r="AO7" s="36">
        <v>13.47</v>
      </c>
      <c r="AP7" s="36">
        <v>9.49</v>
      </c>
      <c r="AQ7" s="36">
        <v>9.35</v>
      </c>
      <c r="AR7" s="36">
        <v>0.87</v>
      </c>
      <c r="AS7" s="36">
        <v>7539.7</v>
      </c>
      <c r="AT7" s="36">
        <v>348.4</v>
      </c>
      <c r="AU7" s="36">
        <v>832.95</v>
      </c>
      <c r="AV7" s="36">
        <v>217.98</v>
      </c>
      <c r="AW7" s="36">
        <v>256.33999999999997</v>
      </c>
      <c r="AX7" s="36">
        <v>1128.25</v>
      </c>
      <c r="AY7" s="36">
        <v>1159.4100000000001</v>
      </c>
      <c r="AZ7" s="36">
        <v>1081.23</v>
      </c>
      <c r="BA7" s="36">
        <v>406.37</v>
      </c>
      <c r="BB7" s="36">
        <v>398.29</v>
      </c>
      <c r="BC7" s="36">
        <v>262.74</v>
      </c>
      <c r="BD7" s="36">
        <v>977.39</v>
      </c>
      <c r="BE7" s="36">
        <v>979.9</v>
      </c>
      <c r="BF7" s="36">
        <v>1010.33</v>
      </c>
      <c r="BG7" s="36">
        <v>997.38</v>
      </c>
      <c r="BH7" s="36">
        <v>960.9</v>
      </c>
      <c r="BI7" s="36">
        <v>474.06</v>
      </c>
      <c r="BJ7" s="36">
        <v>458</v>
      </c>
      <c r="BK7" s="36">
        <v>443.13</v>
      </c>
      <c r="BL7" s="36">
        <v>442.54</v>
      </c>
      <c r="BM7" s="36">
        <v>431</v>
      </c>
      <c r="BN7" s="36">
        <v>276.38</v>
      </c>
      <c r="BO7" s="36">
        <v>87.85</v>
      </c>
      <c r="BP7" s="36">
        <v>91.43</v>
      </c>
      <c r="BQ7" s="36">
        <v>90.93</v>
      </c>
      <c r="BR7" s="36">
        <v>85.25</v>
      </c>
      <c r="BS7" s="36">
        <v>92.16</v>
      </c>
      <c r="BT7" s="36">
        <v>96.62</v>
      </c>
      <c r="BU7" s="36">
        <v>96.27</v>
      </c>
      <c r="BV7" s="36">
        <v>95.4</v>
      </c>
      <c r="BW7" s="36">
        <v>98.6</v>
      </c>
      <c r="BX7" s="36">
        <v>100.82</v>
      </c>
      <c r="BY7" s="36">
        <v>104.99</v>
      </c>
      <c r="BZ7" s="36">
        <v>193.25</v>
      </c>
      <c r="CA7" s="36">
        <v>185.83</v>
      </c>
      <c r="CB7" s="36">
        <v>186.58</v>
      </c>
      <c r="CC7" s="36">
        <v>200.91</v>
      </c>
      <c r="CD7" s="36">
        <v>186.14</v>
      </c>
      <c r="CE7" s="36">
        <v>184.53</v>
      </c>
      <c r="CF7" s="36">
        <v>186.94</v>
      </c>
      <c r="CG7" s="36">
        <v>186.15</v>
      </c>
      <c r="CH7" s="36">
        <v>181.67</v>
      </c>
      <c r="CI7" s="36">
        <v>179.55</v>
      </c>
      <c r="CJ7" s="36">
        <v>163.72</v>
      </c>
      <c r="CK7" s="36">
        <v>44.87</v>
      </c>
      <c r="CL7" s="36">
        <v>44.58</v>
      </c>
      <c r="CM7" s="36">
        <v>65.400000000000006</v>
      </c>
      <c r="CN7" s="36">
        <v>65.400000000000006</v>
      </c>
      <c r="CO7" s="36">
        <v>66.61</v>
      </c>
      <c r="CP7" s="36">
        <v>52.9</v>
      </c>
      <c r="CQ7" s="36">
        <v>54.51</v>
      </c>
      <c r="CR7" s="36">
        <v>54.47</v>
      </c>
      <c r="CS7" s="36">
        <v>53.61</v>
      </c>
      <c r="CT7" s="36">
        <v>53.52</v>
      </c>
      <c r="CU7" s="36">
        <v>59.76</v>
      </c>
      <c r="CV7" s="36">
        <v>83.47</v>
      </c>
      <c r="CW7" s="36">
        <v>82.18</v>
      </c>
      <c r="CX7" s="36">
        <v>83.05</v>
      </c>
      <c r="CY7" s="36">
        <v>80.97</v>
      </c>
      <c r="CZ7" s="36">
        <v>79.34</v>
      </c>
      <c r="DA7" s="36">
        <v>81.63</v>
      </c>
      <c r="DB7" s="36">
        <v>81.790000000000006</v>
      </c>
      <c r="DC7" s="36">
        <v>81.459999999999994</v>
      </c>
      <c r="DD7" s="36">
        <v>81.31</v>
      </c>
      <c r="DE7" s="36">
        <v>81.459999999999994</v>
      </c>
      <c r="DF7" s="36">
        <v>89.95</v>
      </c>
      <c r="DG7" s="36">
        <v>30.8</v>
      </c>
      <c r="DH7" s="36">
        <v>33.03</v>
      </c>
      <c r="DI7" s="36">
        <v>31.17</v>
      </c>
      <c r="DJ7" s="36">
        <v>31.71</v>
      </c>
      <c r="DK7" s="36">
        <v>34.049999999999997</v>
      </c>
      <c r="DL7" s="36">
        <v>37.25</v>
      </c>
      <c r="DM7" s="36">
        <v>37.799999999999997</v>
      </c>
      <c r="DN7" s="36">
        <v>38.520000000000003</v>
      </c>
      <c r="DO7" s="36">
        <v>46.67</v>
      </c>
      <c r="DP7" s="36">
        <v>47.7</v>
      </c>
      <c r="DQ7" s="36">
        <v>47.18</v>
      </c>
      <c r="DR7" s="36">
        <v>0.52</v>
      </c>
      <c r="DS7" s="36">
        <v>0.52</v>
      </c>
      <c r="DT7" s="36">
        <v>0.52</v>
      </c>
      <c r="DU7" s="36">
        <v>0.52</v>
      </c>
      <c r="DV7" s="36">
        <v>0.52</v>
      </c>
      <c r="DW7" s="36">
        <v>7.9</v>
      </c>
      <c r="DX7" s="36">
        <v>8.2200000000000006</v>
      </c>
      <c r="DY7" s="36">
        <v>9.43</v>
      </c>
      <c r="DZ7" s="36">
        <v>10.029999999999999</v>
      </c>
      <c r="EA7" s="36">
        <v>7.26</v>
      </c>
      <c r="EB7" s="36">
        <v>13.18</v>
      </c>
      <c r="EC7" s="36">
        <v>0.69</v>
      </c>
      <c r="ED7" s="36">
        <v>0.03</v>
      </c>
      <c r="EE7" s="36">
        <v>0.96</v>
      </c>
      <c r="EF7" s="36">
        <v>0.93</v>
      </c>
      <c r="EG7" s="36">
        <v>0.72</v>
      </c>
      <c r="EH7" s="36">
        <v>0.5</v>
      </c>
      <c r="EI7" s="36">
        <v>0.6</v>
      </c>
      <c r="EJ7" s="36">
        <v>0.71</v>
      </c>
      <c r="EK7" s="36">
        <v>0.68</v>
      </c>
      <c r="EL7" s="36">
        <v>1.65</v>
      </c>
      <c r="EM7" s="36">
        <v>1.06</v>
      </c>
    </row>
    <row r="8" spans="1:143" x14ac:dyDescent="0.15">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x14ac:dyDescent="0.15">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x14ac:dyDescent="0.15">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U0072</cp:lastModifiedBy>
  <cp:lastPrinted>2017-02-09T04:21:52Z</cp:lastPrinted>
  <dcterms:created xsi:type="dcterms:W3CDTF">2016-12-02T02:08:18Z</dcterms:created>
  <dcterms:modified xsi:type="dcterms:W3CDTF">2017-02-10T05:42:59Z</dcterms:modified>
  <cp:category/>
</cp:coreProperties>
</file>