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05" sheetId="1" r:id="rId1"/>
  </sheets>
  <definedNames>
    <definedName name="_xlnm.Print_Area" localSheetId="0">'205'!$A$1:$S$64</definedName>
  </definedNames>
  <calcPr fullCalcOnLoad="1"/>
</workbook>
</file>

<file path=xl/sharedStrings.xml><?xml version="1.0" encoding="utf-8"?>
<sst xmlns="http://schemas.openxmlformats.org/spreadsheetml/2006/main" count="175" uniqueCount="131">
  <si>
    <t>年度・市町村</t>
  </si>
  <si>
    <t xml:space="preserve">      11</t>
  </si>
  <si>
    <t>　11</t>
  </si>
  <si>
    <t xml:space="preserve">  13</t>
  </si>
  <si>
    <t>鳥取市</t>
  </si>
  <si>
    <t>境港市</t>
  </si>
  <si>
    <t>岩美郡</t>
  </si>
  <si>
    <t>国府町</t>
  </si>
  <si>
    <t>岩美町</t>
  </si>
  <si>
    <t>福部村</t>
  </si>
  <si>
    <t>八頭郡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</si>
  <si>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</si>
  <si>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</si>
  <si>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</si>
  <si>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</si>
  <si>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</si>
  <si>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</si>
  <si>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</si>
  <si>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</si>
  <si>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気高郡</t>
  </si>
  <si>
    <t>気高町</t>
  </si>
  <si>
    <t>鹿野町</t>
  </si>
  <si>
    <t>青谷町</t>
  </si>
  <si>
    <t>東伯郡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</si>
  <si>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</si>
  <si>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</si>
  <si>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</si>
  <si>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</si>
  <si>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</si>
  <si>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</si>
  <si>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</si>
  <si>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</si>
  <si>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</si>
  <si>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</si>
  <si>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</si>
  <si>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</si>
  <si>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</si>
  <si>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</si>
  <si>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</si>
  <si>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</si>
  <si>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</si>
  <si>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日野郡</t>
  </si>
  <si>
    <t>日南町</t>
  </si>
  <si>
    <t>日野町</t>
  </si>
  <si>
    <t>江府町</t>
  </si>
  <si>
    <t>溝口町</t>
  </si>
  <si>
    <t>205　　市町村別ごみ</t>
  </si>
  <si>
    <r>
      <t xml:space="preserve">　収 集 ・ 処 理 の 状 況 </t>
    </r>
    <r>
      <rPr>
        <sz val="14"/>
        <rFont val="ＭＳ 明朝"/>
        <family val="1"/>
      </rPr>
      <t xml:space="preserve"> 平成10～平成14年度  </t>
    </r>
  </si>
  <si>
    <t xml:space="preserve">  (単位 t )</t>
  </si>
  <si>
    <t>県循環型社会推進課「鳥取県の一般廃棄物処理事業の概況」</t>
  </si>
  <si>
    <t>収集状況</t>
  </si>
  <si>
    <t>処理･資源化状況</t>
  </si>
  <si>
    <t>年度</t>
  </si>
  <si>
    <t>可燃ごみ</t>
  </si>
  <si>
    <t>不燃ごみ</t>
  </si>
  <si>
    <t>資源ごみ</t>
  </si>
  <si>
    <t>その他</t>
  </si>
  <si>
    <t>粗大ごみ</t>
  </si>
  <si>
    <t>直搬ごみ</t>
  </si>
  <si>
    <t>合計</t>
  </si>
  <si>
    <t>内訳</t>
  </si>
  <si>
    <t>焼却 1)</t>
  </si>
  <si>
    <t>埋立  2)</t>
  </si>
  <si>
    <t>資源化</t>
  </si>
  <si>
    <t>その他　3)</t>
  </si>
  <si>
    <t>資源化率</t>
  </si>
  <si>
    <t>・</t>
  </si>
  <si>
    <t>生活系</t>
  </si>
  <si>
    <t>事業系</t>
  </si>
  <si>
    <t>市町村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</si>
  <si>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平成</t>
    </r>
    <r>
      <rPr>
        <sz val="11"/>
        <rFont val="ＭＳ 明朝"/>
        <family val="1"/>
      </rPr>
      <t>10年度</t>
    </r>
  </si>
  <si>
    <t>　10年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</si>
  <si>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</si>
  <si>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>　12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</si>
  <si>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</si>
  <si>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      14</t>
  </si>
  <si>
    <t xml:space="preserve">  14</t>
  </si>
  <si>
    <t>焼却残渣</t>
  </si>
  <si>
    <t>自家処理量</t>
  </si>
  <si>
    <t>１</t>
  </si>
  <si>
    <t>２</t>
  </si>
  <si>
    <t>米子市</t>
  </si>
  <si>
    <t>２</t>
  </si>
  <si>
    <t>３</t>
  </si>
  <si>
    <t>倉吉市</t>
  </si>
  <si>
    <t>４</t>
  </si>
  <si>
    <t>Ａ</t>
  </si>
  <si>
    <t>５</t>
  </si>
  <si>
    <t>６</t>
  </si>
  <si>
    <t>７</t>
  </si>
  <si>
    <t>Ｂ</t>
  </si>
  <si>
    <t>８</t>
  </si>
  <si>
    <t>９</t>
  </si>
  <si>
    <r>
      <t>1</t>
    </r>
    <r>
      <rPr>
        <sz val="11"/>
        <rFont val="ＭＳ 明朝"/>
        <family val="1"/>
      </rPr>
      <t>0</t>
    </r>
  </si>
  <si>
    <r>
      <t>1</t>
    </r>
    <r>
      <rPr>
        <sz val="11"/>
        <rFont val="ＭＳ 明朝"/>
        <family val="1"/>
      </rPr>
      <t>1</t>
    </r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</si>
  <si>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</si>
  <si>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</si>
  <si>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</si>
  <si>
    <r>
      <t>1</t>
    </r>
    <r>
      <rPr>
        <sz val="11"/>
        <rFont val="ＭＳ 明朝"/>
        <family val="1"/>
      </rPr>
      <t>5</t>
    </r>
  </si>
  <si>
    <t>Ｃ</t>
  </si>
  <si>
    <r>
      <t>1</t>
    </r>
    <r>
      <rPr>
        <sz val="11"/>
        <rFont val="ＭＳ 明朝"/>
        <family val="1"/>
      </rPr>
      <t>6</t>
    </r>
  </si>
  <si>
    <r>
      <t>1</t>
    </r>
    <r>
      <rPr>
        <sz val="11"/>
        <rFont val="ＭＳ 明朝"/>
        <family val="1"/>
      </rPr>
      <t>7</t>
    </r>
  </si>
  <si>
    <r>
      <t>1</t>
    </r>
    <r>
      <rPr>
        <sz val="11"/>
        <rFont val="ＭＳ 明朝"/>
        <family val="1"/>
      </rPr>
      <t>8</t>
    </r>
  </si>
  <si>
    <t>Ｄ</t>
  </si>
  <si>
    <r>
      <t>1</t>
    </r>
    <r>
      <rPr>
        <sz val="11"/>
        <rFont val="ＭＳ 明朝"/>
        <family val="1"/>
      </rPr>
      <t>9</t>
    </r>
  </si>
  <si>
    <r>
      <t>2</t>
    </r>
    <r>
      <rPr>
        <sz val="11"/>
        <rFont val="ＭＳ 明朝"/>
        <family val="1"/>
      </rPr>
      <t>0</t>
    </r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</si>
  <si>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</si>
  <si>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</si>
  <si>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</si>
  <si>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</si>
  <si>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5</t>
    </r>
  </si>
  <si>
    <r>
      <t>2</t>
    </r>
    <r>
      <rPr>
        <sz val="11"/>
        <rFont val="ＭＳ 明朝"/>
        <family val="1"/>
      </rPr>
      <t>6</t>
    </r>
  </si>
  <si>
    <r>
      <t>2</t>
    </r>
    <r>
      <rPr>
        <sz val="11"/>
        <rFont val="ＭＳ 明朝"/>
        <family val="1"/>
      </rPr>
      <t>7</t>
    </r>
  </si>
  <si>
    <t>赤碕町</t>
  </si>
  <si>
    <t>Ｅ</t>
  </si>
  <si>
    <r>
      <t>2</t>
    </r>
    <r>
      <rPr>
        <sz val="11"/>
        <rFont val="ＭＳ 明朝"/>
        <family val="1"/>
      </rPr>
      <t>8</t>
    </r>
  </si>
  <si>
    <r>
      <t>2</t>
    </r>
    <r>
      <rPr>
        <sz val="11"/>
        <rFont val="ＭＳ 明朝"/>
        <family val="1"/>
      </rPr>
      <t>9</t>
    </r>
  </si>
  <si>
    <r>
      <t>3</t>
    </r>
    <r>
      <rPr>
        <sz val="11"/>
        <rFont val="ＭＳ 明朝"/>
        <family val="1"/>
      </rPr>
      <t>0</t>
    </r>
  </si>
  <si>
    <r>
      <t>3</t>
    </r>
    <r>
      <rPr>
        <sz val="11"/>
        <rFont val="ＭＳ 明朝"/>
        <family val="1"/>
      </rPr>
      <t>1</t>
    </r>
  </si>
  <si>
    <r>
      <t>3</t>
    </r>
    <r>
      <rPr>
        <sz val="11"/>
        <rFont val="ＭＳ 明朝"/>
        <family val="1"/>
      </rPr>
      <t>2</t>
    </r>
  </si>
  <si>
    <r>
      <t>3</t>
    </r>
    <r>
      <rPr>
        <sz val="11"/>
        <rFont val="ＭＳ 明朝"/>
        <family val="1"/>
      </rPr>
      <t>3</t>
    </r>
  </si>
  <si>
    <r>
      <t>3</t>
    </r>
    <r>
      <rPr>
        <sz val="11"/>
        <rFont val="ＭＳ 明朝"/>
        <family val="1"/>
      </rPr>
      <t>4</t>
    </r>
  </si>
  <si>
    <r>
      <t>3</t>
    </r>
    <r>
      <rPr>
        <sz val="11"/>
        <rFont val="ＭＳ 明朝"/>
        <family val="1"/>
      </rPr>
      <t>5</t>
    </r>
  </si>
  <si>
    <t>Ｆ</t>
  </si>
  <si>
    <t>36</t>
  </si>
  <si>
    <t>37</t>
  </si>
  <si>
    <t>38</t>
  </si>
  <si>
    <t>39</t>
  </si>
  <si>
    <t>注　１）中間処理施設からの搬入物の焼却量を含む。　2）直接埋立分と中間処理施設からの搬入物の埋立分であり、</t>
  </si>
  <si>
    <t>　　「焼却残渣」を含まない。</t>
  </si>
  <si>
    <t>３）焼却残渣、自家処理量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</si>
</sst>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_ * ##\ ##0_ ;_ * \-##\ ##0_ ;_ * &quot;-&quot;_ ;_ @_ "/>
    <numFmt numFmtId="200" formatCode="_ * #\ ###\ ###\ ##0.00_ ;_ * &quot;△&quot;#\ ###\ ###\ ##0.00_ ;_ * &quot;-&quot;_ ;_ @_ "/>
    <numFmt numFmtId="201" formatCode="#\ ###\ ###\ ##0;\-#\ ###\ ###\ ##0"/>
    <numFmt numFmtId="202" formatCode="_ * #\ ###\ ###\ ##0_ ;_ * \-#\ ###\ ###\ ##0_ ;&quot;-&quot;_ ;_ @_ "/>
    <numFmt numFmtId="203" formatCode="_ * #\ ###\ ###\ ##0_ ;_ * \-#\ ###\ ###\ ##0_ ;&quot;-&quot;_ ;_ &quot;-&quot;@_ "/>
    <numFmt numFmtId="204" formatCode="#,##0.0\ ;&quot;△ &quot;#,##0.0\ "/>
    <numFmt numFmtId="205" formatCode="_ * #\ ###\ ###\ ##0._ ;_ * \-#\ ###\ ###\ ##0_ ;_ * &quot;-&quot;_ ;_ @_ "/>
    <numFmt numFmtId="206" formatCode="#,##0;&quot;▲ &quot;#,##0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9" xfId="19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16" xfId="19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distributed"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86" fontId="6" fillId="0" borderId="13" xfId="0" applyNumberFormat="1" applyFont="1" applyBorder="1" applyAlignment="1">
      <alignment horizontal="right" vertical="center" shrinkToFit="1"/>
    </xf>
    <xf numFmtId="186" fontId="6" fillId="0" borderId="0" xfId="0" applyNumberFormat="1" applyFont="1" applyBorder="1" applyAlignment="1">
      <alignment horizontal="right" vertical="center" shrinkToFit="1"/>
    </xf>
    <xf numFmtId="186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Border="1" applyAlignment="1" quotePrefix="1">
      <alignment horizontal="right" vertical="center"/>
    </xf>
    <xf numFmtId="203" fontId="6" fillId="0" borderId="0" xfId="0" applyNumberFormat="1" applyFont="1" applyBorder="1" applyAlignment="1" quotePrefix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6" fontId="0" fillId="0" borderId="1" xfId="0" applyNumberFormat="1" applyBorder="1" applyAlignment="1">
      <alignment horizontal="right" vertical="center"/>
    </xf>
    <xf numFmtId="186" fontId="0" fillId="0" borderId="1" xfId="0" applyNumberFormat="1" applyBorder="1" applyAlignment="1">
      <alignment vertical="center"/>
    </xf>
    <xf numFmtId="186" fontId="0" fillId="0" borderId="1" xfId="0" applyNumberFormat="1" applyBorder="1" applyAlignment="1" quotePrefix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8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SheetLayoutView="90" workbookViewId="0" topLeftCell="L1">
      <selection activeCell="C13" sqref="C13"/>
    </sheetView>
  </sheetViews>
  <sheetFormatPr defaultColWidth="8.796875" defaultRowHeight="14.25"/>
  <cols>
    <col min="1" max="1" width="6.59765625" style="0" customWidth="1"/>
    <col min="2" max="2" width="10.59765625" style="0" customWidth="1"/>
    <col min="3" max="3" width="0.59375" style="0" customWidth="1"/>
    <col min="4" max="10" width="14.59765625" style="0" customWidth="1"/>
    <col min="11" max="11" width="1.1015625" style="0" customWidth="1"/>
    <col min="12" max="18" width="14.59765625" style="0" customWidth="1"/>
    <col min="19" max="19" width="7.09765625" style="0" customWidth="1"/>
    <col min="20" max="22" width="8.8984375" style="0" customWidth="1"/>
    <col min="23" max="25" width="12" style="0" customWidth="1"/>
    <col min="26" max="27" width="9.09765625" style="0" customWidth="1"/>
    <col min="28" max="16384" width="8.8984375" style="0" customWidth="1"/>
  </cols>
  <sheetData>
    <row r="1" spans="5:18" s="1" customFormat="1" ht="25.5" customHeight="1">
      <c r="E1" s="2"/>
      <c r="F1" s="3" t="s">
        <v>46</v>
      </c>
      <c r="G1" s="3"/>
      <c r="H1" s="3"/>
      <c r="I1" s="3"/>
      <c r="J1" s="3"/>
      <c r="K1" s="4"/>
      <c r="L1" s="5" t="s">
        <v>47</v>
      </c>
      <c r="M1" s="6"/>
      <c r="N1" s="6"/>
      <c r="O1" s="6"/>
      <c r="P1" s="6"/>
      <c r="Q1" s="6"/>
      <c r="R1" s="7"/>
    </row>
    <row r="2" ht="40.5" customHeight="1"/>
    <row r="3" spans="1:19" s="1" customFormat="1" ht="21.75" customHeight="1" thickBot="1">
      <c r="A3" s="1" t="s">
        <v>48</v>
      </c>
      <c r="O3" s="8" t="s">
        <v>49</v>
      </c>
      <c r="P3" s="9"/>
      <c r="Q3" s="9"/>
      <c r="R3" s="9"/>
      <c r="S3" s="9"/>
    </row>
    <row r="4" spans="1:19" ht="36.75" customHeight="1" thickTop="1">
      <c r="A4" s="10" t="s">
        <v>0</v>
      </c>
      <c r="B4" s="10"/>
      <c r="C4" s="11"/>
      <c r="D4" s="12" t="s">
        <v>50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51</v>
      </c>
      <c r="O4" s="13"/>
      <c r="P4" s="13"/>
      <c r="Q4" s="13"/>
      <c r="R4" s="14"/>
      <c r="S4" s="15" t="s">
        <v>52</v>
      </c>
    </row>
    <row r="5" spans="1:19" ht="18.75" customHeight="1">
      <c r="A5" s="16"/>
      <c r="B5" s="16"/>
      <c r="C5" s="17"/>
      <c r="D5" s="18" t="s">
        <v>53</v>
      </c>
      <c r="E5" s="18" t="s">
        <v>54</v>
      </c>
      <c r="F5" s="18" t="s">
        <v>55</v>
      </c>
      <c r="G5" s="18" t="s">
        <v>56</v>
      </c>
      <c r="H5" s="18" t="s">
        <v>57</v>
      </c>
      <c r="I5" s="19" t="s">
        <v>58</v>
      </c>
      <c r="J5" s="20" t="s">
        <v>59</v>
      </c>
      <c r="L5" s="21" t="s">
        <v>60</v>
      </c>
      <c r="M5" s="22"/>
      <c r="N5" s="23" t="s">
        <v>61</v>
      </c>
      <c r="O5" s="23" t="s">
        <v>62</v>
      </c>
      <c r="P5" s="24" t="s">
        <v>63</v>
      </c>
      <c r="Q5" s="23" t="s">
        <v>64</v>
      </c>
      <c r="R5" s="23" t="s">
        <v>65</v>
      </c>
      <c r="S5" s="25" t="s">
        <v>66</v>
      </c>
    </row>
    <row r="6" spans="1:19" ht="22.5" customHeight="1">
      <c r="A6" s="26"/>
      <c r="B6" s="26"/>
      <c r="C6" s="27"/>
      <c r="D6" s="28"/>
      <c r="E6" s="28"/>
      <c r="F6" s="28"/>
      <c r="G6" s="28"/>
      <c r="H6" s="28"/>
      <c r="I6" s="29"/>
      <c r="J6" s="30"/>
      <c r="L6" s="31" t="s">
        <v>67</v>
      </c>
      <c r="M6" s="31" t="s">
        <v>68</v>
      </c>
      <c r="N6" s="23"/>
      <c r="O6" s="23"/>
      <c r="P6" s="24"/>
      <c r="Q6" s="23"/>
      <c r="R6" s="23"/>
      <c r="S6" s="32" t="s">
        <v>69</v>
      </c>
    </row>
    <row r="7" spans="1:19" s="35" customFormat="1" ht="12" customHeight="1">
      <c r="A7" s="33"/>
      <c r="B7" s="33"/>
      <c r="C7" s="34"/>
      <c r="D7" s="33"/>
      <c r="E7" s="33"/>
      <c r="F7" s="33"/>
      <c r="G7" s="33"/>
      <c r="H7" s="33"/>
      <c r="I7" s="33"/>
      <c r="J7" s="33"/>
      <c r="L7" s="33"/>
      <c r="M7" s="33"/>
      <c r="N7" s="33"/>
      <c r="O7" s="33"/>
      <c r="P7" s="33"/>
      <c r="Q7" s="33"/>
      <c r="R7" s="33"/>
      <c r="S7" s="36"/>
    </row>
    <row r="8" spans="1:19" s="42" customFormat="1" ht="13.5" customHeight="1">
      <c r="A8" s="37" t="s">
        <v>70</v>
      </c>
      <c r="B8" s="37"/>
      <c r="C8" s="38"/>
      <c r="D8" s="39">
        <v>167657</v>
      </c>
      <c r="E8" s="39">
        <v>9244</v>
      </c>
      <c r="F8" s="39">
        <v>19586</v>
      </c>
      <c r="G8" s="39">
        <v>495</v>
      </c>
      <c r="H8" s="39">
        <v>3840</v>
      </c>
      <c r="I8" s="39">
        <v>14210</v>
      </c>
      <c r="J8" s="39">
        <f>SUM(D8:I8)</f>
        <v>215032</v>
      </c>
      <c r="K8" s="39"/>
      <c r="L8" s="39">
        <v>152963</v>
      </c>
      <c r="M8" s="39">
        <v>62069</v>
      </c>
      <c r="N8" s="39">
        <v>181062</v>
      </c>
      <c r="O8" s="39">
        <v>14089</v>
      </c>
      <c r="P8" s="39">
        <v>20632</v>
      </c>
      <c r="Q8" s="39">
        <v>28724</v>
      </c>
      <c r="R8" s="40">
        <f>P8/J8*100</f>
        <v>9.59485099892109</v>
      </c>
      <c r="S8" s="41" t="s">
        <v>71</v>
      </c>
    </row>
    <row r="9" spans="1:19" s="42" customFormat="1" ht="13.5" customHeight="1">
      <c r="A9" s="37" t="s">
        <v>1</v>
      </c>
      <c r="B9" s="37"/>
      <c r="C9" s="38"/>
      <c r="D9" s="39">
        <v>173178</v>
      </c>
      <c r="E9" s="39">
        <v>9817</v>
      </c>
      <c r="F9" s="39">
        <v>19123</v>
      </c>
      <c r="G9" s="39">
        <v>538</v>
      </c>
      <c r="H9" s="39">
        <v>4084</v>
      </c>
      <c r="I9" s="39">
        <v>16053</v>
      </c>
      <c r="J9" s="39">
        <f>SUM(D9:I9)</f>
        <v>222793</v>
      </c>
      <c r="K9" s="39"/>
      <c r="L9" s="39">
        <v>158472</v>
      </c>
      <c r="M9" s="39">
        <v>64321</v>
      </c>
      <c r="N9" s="39">
        <v>188744</v>
      </c>
      <c r="O9" s="39">
        <v>13415</v>
      </c>
      <c r="P9" s="39">
        <v>21396</v>
      </c>
      <c r="Q9" s="39">
        <v>27325</v>
      </c>
      <c r="R9" s="40">
        <f>P9/J9*100</f>
        <v>9.603533324655622</v>
      </c>
      <c r="S9" s="41" t="s">
        <v>2</v>
      </c>
    </row>
    <row r="10" spans="1:19" s="42" customFormat="1" ht="13.5" customHeight="1">
      <c r="A10" s="37" t="s">
        <v>72</v>
      </c>
      <c r="B10" s="37"/>
      <c r="C10" s="38"/>
      <c r="D10" s="39">
        <v>178076</v>
      </c>
      <c r="E10" s="39">
        <v>10918</v>
      </c>
      <c r="F10" s="39">
        <v>21814</v>
      </c>
      <c r="G10" s="39">
        <v>598</v>
      </c>
      <c r="H10" s="39">
        <v>6141</v>
      </c>
      <c r="I10" s="39">
        <v>19642</v>
      </c>
      <c r="J10" s="39">
        <v>237189</v>
      </c>
      <c r="K10" s="39"/>
      <c r="L10" s="39">
        <v>163913</v>
      </c>
      <c r="M10" s="39">
        <v>73276</v>
      </c>
      <c r="N10" s="39">
        <v>194985</v>
      </c>
      <c r="O10" s="39">
        <v>15492</v>
      </c>
      <c r="P10" s="39">
        <v>25798</v>
      </c>
      <c r="Q10" s="39">
        <v>27443</v>
      </c>
      <c r="R10" s="40">
        <f>P10/J10*100</f>
        <v>10.876558356416192</v>
      </c>
      <c r="S10" s="41" t="s">
        <v>73</v>
      </c>
    </row>
    <row r="11" spans="1:19" s="42" customFormat="1" ht="13.5" customHeight="1">
      <c r="A11" s="37" t="s">
        <v>74</v>
      </c>
      <c r="B11" s="37"/>
      <c r="C11" s="43"/>
      <c r="D11" s="44">
        <v>179218</v>
      </c>
      <c r="E11" s="39">
        <v>10976</v>
      </c>
      <c r="F11" s="39">
        <v>20481</v>
      </c>
      <c r="G11" s="39">
        <v>646</v>
      </c>
      <c r="H11" s="39">
        <v>3054</v>
      </c>
      <c r="I11" s="39">
        <v>20400</v>
      </c>
      <c r="J11" s="39">
        <v>234775</v>
      </c>
      <c r="K11" s="39"/>
      <c r="L11" s="39">
        <v>162464</v>
      </c>
      <c r="M11" s="39">
        <v>72311</v>
      </c>
      <c r="N11" s="39">
        <v>196842</v>
      </c>
      <c r="O11" s="39">
        <v>15537</v>
      </c>
      <c r="P11" s="39">
        <v>22934</v>
      </c>
      <c r="Q11" s="39">
        <v>25213</v>
      </c>
      <c r="R11" s="40">
        <v>9.768501757001385</v>
      </c>
      <c r="S11" s="41" t="s">
        <v>3</v>
      </c>
    </row>
    <row r="12" spans="1:19" s="52" customFormat="1" ht="13.5" customHeight="1">
      <c r="A12" s="45" t="s">
        <v>75</v>
      </c>
      <c r="B12" s="45"/>
      <c r="C12" s="46"/>
      <c r="D12" s="47">
        <f aca="true" t="shared" si="0" ref="D12:J12">D14+D15+D16+D17+D18+D22+D32+D36+D47+D57</f>
        <v>177058</v>
      </c>
      <c r="E12" s="48">
        <f t="shared" si="0"/>
        <v>8511</v>
      </c>
      <c r="F12" s="48">
        <f t="shared" si="0"/>
        <v>25469</v>
      </c>
      <c r="G12" s="48">
        <f t="shared" si="0"/>
        <v>284</v>
      </c>
      <c r="H12" s="48">
        <f t="shared" si="0"/>
        <v>3179</v>
      </c>
      <c r="I12" s="48">
        <f t="shared" si="0"/>
        <v>20897</v>
      </c>
      <c r="J12" s="48">
        <f t="shared" si="0"/>
        <v>235398</v>
      </c>
      <c r="K12" s="49"/>
      <c r="L12" s="48">
        <f aca="true" t="shared" si="1" ref="L12:Q12">L14+L15+L16+L17+L18+L22+L32+L36+L47+L57</f>
        <v>164096</v>
      </c>
      <c r="M12" s="48">
        <f t="shared" si="1"/>
        <v>71302</v>
      </c>
      <c r="N12" s="48">
        <f t="shared" si="1"/>
        <v>196406</v>
      </c>
      <c r="O12" s="48">
        <f t="shared" si="1"/>
        <v>13734</v>
      </c>
      <c r="P12" s="48">
        <f t="shared" si="1"/>
        <v>19933</v>
      </c>
      <c r="Q12" s="48">
        <f t="shared" si="1"/>
        <v>23728</v>
      </c>
      <c r="R12" s="50">
        <f>P12/J12*100</f>
        <v>8.467786472272492</v>
      </c>
      <c r="S12" s="51" t="s">
        <v>76</v>
      </c>
    </row>
    <row r="13" spans="1:24" s="59" customFormat="1" ht="10.5" customHeight="1">
      <c r="A13" s="53"/>
      <c r="B13" s="53"/>
      <c r="C13" s="54"/>
      <c r="D13" s="49"/>
      <c r="E13" s="49"/>
      <c r="F13" s="49"/>
      <c r="G13" s="49"/>
      <c r="H13" s="49"/>
      <c r="I13" s="49"/>
      <c r="J13" s="49"/>
      <c r="K13" s="55"/>
      <c r="L13" s="49"/>
      <c r="M13" s="49"/>
      <c r="N13" s="56"/>
      <c r="O13" s="49"/>
      <c r="P13" s="49"/>
      <c r="Q13" s="49"/>
      <c r="R13" s="57"/>
      <c r="S13" s="58"/>
      <c r="W13" s="59" t="s">
        <v>77</v>
      </c>
      <c r="X13" s="59" t="s">
        <v>78</v>
      </c>
    </row>
    <row r="14" spans="1:25" s="1" customFormat="1" ht="13.5" customHeight="1">
      <c r="A14" s="60" t="s">
        <v>79</v>
      </c>
      <c r="B14" s="61" t="s">
        <v>4</v>
      </c>
      <c r="C14" s="62"/>
      <c r="D14" s="63">
        <v>56369</v>
      </c>
      <c r="E14" s="63">
        <v>1807</v>
      </c>
      <c r="F14" s="63">
        <v>4794</v>
      </c>
      <c r="G14" s="63">
        <v>94</v>
      </c>
      <c r="H14" s="63">
        <v>431</v>
      </c>
      <c r="I14" s="63">
        <v>4747</v>
      </c>
      <c r="J14" s="63">
        <f>SUM(D14:I14)</f>
        <v>68242</v>
      </c>
      <c r="K14" s="64"/>
      <c r="L14" s="63">
        <v>40473</v>
      </c>
      <c r="M14" s="63">
        <v>27769</v>
      </c>
      <c r="N14" s="63">
        <v>60729</v>
      </c>
      <c r="O14" s="63">
        <v>4384</v>
      </c>
      <c r="P14" s="63">
        <v>2722</v>
      </c>
      <c r="Q14" s="63">
        <f>Y14</f>
        <v>5864</v>
      </c>
      <c r="R14" s="40">
        <f aca="true" t="shared" si="2" ref="R14:R61">P14/J14*100</f>
        <v>3.9887459335892856</v>
      </c>
      <c r="S14" s="65" t="s">
        <v>79</v>
      </c>
      <c r="W14" s="1">
        <v>5864</v>
      </c>
      <c r="X14" s="1">
        <v>0</v>
      </c>
      <c r="Y14" s="1">
        <f aca="true" t="shared" si="3" ref="Y14:Y61">W14+X14</f>
        <v>5864</v>
      </c>
    </row>
    <row r="15" spans="1:25" s="1" customFormat="1" ht="13.5" customHeight="1">
      <c r="A15" s="60" t="s">
        <v>80</v>
      </c>
      <c r="B15" s="61" t="s">
        <v>81</v>
      </c>
      <c r="C15" s="62"/>
      <c r="D15" s="63">
        <v>48154</v>
      </c>
      <c r="E15" s="63">
        <v>3096</v>
      </c>
      <c r="F15" s="63">
        <v>8967</v>
      </c>
      <c r="G15" s="63">
        <v>69</v>
      </c>
      <c r="H15" s="63">
        <v>828</v>
      </c>
      <c r="I15" s="63">
        <v>5841</v>
      </c>
      <c r="J15" s="63">
        <f>SUM(D15:I15)</f>
        <v>66955</v>
      </c>
      <c r="K15" s="64"/>
      <c r="L15" s="63">
        <v>42845</v>
      </c>
      <c r="M15" s="63">
        <v>24110</v>
      </c>
      <c r="N15" s="63">
        <v>53293</v>
      </c>
      <c r="O15" s="63">
        <v>3774</v>
      </c>
      <c r="P15" s="63">
        <v>9214</v>
      </c>
      <c r="Q15" s="63">
        <f>Y15</f>
        <v>7116</v>
      </c>
      <c r="R15" s="40">
        <f t="shared" si="2"/>
        <v>13.761481592114105</v>
      </c>
      <c r="S15" s="65" t="s">
        <v>82</v>
      </c>
      <c r="W15" s="1">
        <v>4932</v>
      </c>
      <c r="X15" s="1">
        <v>2184</v>
      </c>
      <c r="Y15" s="1">
        <f t="shared" si="3"/>
        <v>7116</v>
      </c>
    </row>
    <row r="16" spans="1:25" s="1" customFormat="1" ht="13.5" customHeight="1">
      <c r="A16" s="60" t="s">
        <v>83</v>
      </c>
      <c r="B16" s="61" t="s">
        <v>84</v>
      </c>
      <c r="C16" s="62"/>
      <c r="D16" s="63">
        <v>15652</v>
      </c>
      <c r="E16" s="63">
        <v>485</v>
      </c>
      <c r="F16" s="63">
        <v>2185</v>
      </c>
      <c r="G16" s="63">
        <v>0</v>
      </c>
      <c r="H16" s="63">
        <v>508</v>
      </c>
      <c r="I16" s="63">
        <v>1936</v>
      </c>
      <c r="J16" s="63">
        <f>SUM(D16:I16)</f>
        <v>20766</v>
      </c>
      <c r="K16" s="64"/>
      <c r="L16" s="63">
        <v>14061</v>
      </c>
      <c r="M16" s="63">
        <v>6705</v>
      </c>
      <c r="N16" s="63">
        <v>17933</v>
      </c>
      <c r="O16" s="63">
        <v>497</v>
      </c>
      <c r="P16" s="63">
        <v>1001</v>
      </c>
      <c r="Q16" s="63">
        <f>Y16</f>
        <v>2428</v>
      </c>
      <c r="R16" s="40">
        <f t="shared" si="2"/>
        <v>4.8203794664355195</v>
      </c>
      <c r="S16" s="65" t="s">
        <v>83</v>
      </c>
      <c r="W16" s="1">
        <v>2428</v>
      </c>
      <c r="X16" s="1">
        <v>0</v>
      </c>
      <c r="Y16" s="1">
        <f t="shared" si="3"/>
        <v>2428</v>
      </c>
    </row>
    <row r="17" spans="1:25" s="1" customFormat="1" ht="13.5" customHeight="1">
      <c r="A17" s="60" t="s">
        <v>85</v>
      </c>
      <c r="B17" s="61" t="s">
        <v>5</v>
      </c>
      <c r="C17" s="62"/>
      <c r="D17" s="63">
        <v>12320</v>
      </c>
      <c r="E17" s="63">
        <v>635</v>
      </c>
      <c r="F17" s="63">
        <v>1910</v>
      </c>
      <c r="G17" s="63">
        <v>16</v>
      </c>
      <c r="H17" s="63">
        <v>43</v>
      </c>
      <c r="I17" s="63">
        <v>2452</v>
      </c>
      <c r="J17" s="63">
        <f>SUM(D17:I17)</f>
        <v>17376</v>
      </c>
      <c r="K17" s="64"/>
      <c r="L17" s="63">
        <v>14951</v>
      </c>
      <c r="M17" s="63">
        <v>2425</v>
      </c>
      <c r="N17" s="63">
        <v>14240</v>
      </c>
      <c r="O17" s="63">
        <v>516</v>
      </c>
      <c r="P17" s="63">
        <v>973</v>
      </c>
      <c r="Q17" s="63">
        <f>Y17</f>
        <v>1559</v>
      </c>
      <c r="R17" s="40">
        <f t="shared" si="2"/>
        <v>5.599677716390423</v>
      </c>
      <c r="S17" s="65" t="s">
        <v>85</v>
      </c>
      <c r="W17" s="1">
        <v>1559</v>
      </c>
      <c r="X17" s="1">
        <v>0</v>
      </c>
      <c r="Y17" s="1">
        <f t="shared" si="3"/>
        <v>1559</v>
      </c>
    </row>
    <row r="18" spans="1:25" s="59" customFormat="1" ht="26.25" customHeight="1">
      <c r="A18" s="66" t="s">
        <v>86</v>
      </c>
      <c r="B18" s="67" t="s">
        <v>6</v>
      </c>
      <c r="C18" s="68"/>
      <c r="D18" s="49">
        <f aca="true" t="shared" si="4" ref="D18:J18">SUM(D19:D21)</f>
        <v>5441</v>
      </c>
      <c r="E18" s="49">
        <f t="shared" si="4"/>
        <v>242</v>
      </c>
      <c r="F18" s="49">
        <f t="shared" si="4"/>
        <v>822</v>
      </c>
      <c r="G18" s="49">
        <f t="shared" si="4"/>
        <v>25</v>
      </c>
      <c r="H18" s="49">
        <f t="shared" si="4"/>
        <v>138</v>
      </c>
      <c r="I18" s="49">
        <f t="shared" si="4"/>
        <v>534</v>
      </c>
      <c r="J18" s="49">
        <f t="shared" si="4"/>
        <v>7202</v>
      </c>
      <c r="K18" s="49"/>
      <c r="L18" s="49">
        <f aca="true" t="shared" si="5" ref="L18:Q18">SUM(L19:L21)</f>
        <v>6357</v>
      </c>
      <c r="M18" s="49">
        <f t="shared" si="5"/>
        <v>845</v>
      </c>
      <c r="N18" s="49">
        <f t="shared" si="5"/>
        <v>5849</v>
      </c>
      <c r="O18" s="49">
        <f t="shared" si="5"/>
        <v>762</v>
      </c>
      <c r="P18" s="49">
        <f t="shared" si="5"/>
        <v>432</v>
      </c>
      <c r="Q18" s="49">
        <f t="shared" si="5"/>
        <v>938</v>
      </c>
      <c r="R18" s="40">
        <f t="shared" si="2"/>
        <v>5.998333796167731</v>
      </c>
      <c r="S18" s="69" t="s">
        <v>86</v>
      </c>
      <c r="X18" s="70"/>
      <c r="Y18" s="1">
        <f t="shared" si="3"/>
        <v>0</v>
      </c>
    </row>
    <row r="19" spans="1:25" s="1" customFormat="1" ht="13.5" customHeight="1">
      <c r="A19" s="60" t="s">
        <v>87</v>
      </c>
      <c r="B19" s="61" t="s">
        <v>7</v>
      </c>
      <c r="C19" s="62"/>
      <c r="D19" s="63">
        <v>1998</v>
      </c>
      <c r="E19" s="63">
        <v>78</v>
      </c>
      <c r="F19" s="63">
        <v>224</v>
      </c>
      <c r="G19" s="63">
        <v>15</v>
      </c>
      <c r="H19" s="63">
        <v>56</v>
      </c>
      <c r="I19" s="70">
        <v>378</v>
      </c>
      <c r="J19" s="63">
        <f>SUM(D19:I19)</f>
        <v>2749</v>
      </c>
      <c r="K19" s="64"/>
      <c r="L19" s="63">
        <v>2117</v>
      </c>
      <c r="M19" s="63">
        <v>632</v>
      </c>
      <c r="N19" s="63">
        <v>2254</v>
      </c>
      <c r="O19" s="63">
        <v>224</v>
      </c>
      <c r="P19" s="63">
        <v>131</v>
      </c>
      <c r="Q19" s="63">
        <f>Y19</f>
        <v>500</v>
      </c>
      <c r="R19" s="40">
        <f t="shared" si="2"/>
        <v>4.76536922517279</v>
      </c>
      <c r="S19" s="65" t="s">
        <v>87</v>
      </c>
      <c r="W19" s="1">
        <v>287</v>
      </c>
      <c r="X19" s="70">
        <v>213</v>
      </c>
      <c r="Y19" s="1">
        <f t="shared" si="3"/>
        <v>500</v>
      </c>
    </row>
    <row r="20" spans="1:25" s="1" customFormat="1" ht="13.5" customHeight="1">
      <c r="A20" s="60" t="s">
        <v>88</v>
      </c>
      <c r="B20" s="61" t="s">
        <v>8</v>
      </c>
      <c r="C20" s="62"/>
      <c r="D20" s="63">
        <v>2611</v>
      </c>
      <c r="E20" s="63">
        <v>127</v>
      </c>
      <c r="F20" s="63">
        <v>478</v>
      </c>
      <c r="G20" s="63">
        <v>8</v>
      </c>
      <c r="H20" s="63">
        <v>66</v>
      </c>
      <c r="I20" s="70">
        <v>0</v>
      </c>
      <c r="J20" s="63">
        <f>SUM(D20:I20)</f>
        <v>3290</v>
      </c>
      <c r="K20" s="64"/>
      <c r="L20" s="63">
        <v>3290</v>
      </c>
      <c r="M20" s="63">
        <v>0</v>
      </c>
      <c r="N20" s="63">
        <v>2611</v>
      </c>
      <c r="O20" s="63">
        <v>430</v>
      </c>
      <c r="P20" s="63">
        <v>234</v>
      </c>
      <c r="Q20" s="63">
        <f>Y20</f>
        <v>281</v>
      </c>
      <c r="R20" s="40">
        <f t="shared" si="2"/>
        <v>7.112462006079028</v>
      </c>
      <c r="S20" s="65" t="s">
        <v>88</v>
      </c>
      <c r="W20" s="1">
        <v>269</v>
      </c>
      <c r="X20" s="70">
        <v>12</v>
      </c>
      <c r="Y20" s="1">
        <f t="shared" si="3"/>
        <v>281</v>
      </c>
    </row>
    <row r="21" spans="1:25" s="1" customFormat="1" ht="13.5" customHeight="1">
      <c r="A21" s="60" t="s">
        <v>89</v>
      </c>
      <c r="B21" s="61" t="s">
        <v>9</v>
      </c>
      <c r="C21" s="62"/>
      <c r="D21" s="63">
        <v>832</v>
      </c>
      <c r="E21" s="63">
        <v>37</v>
      </c>
      <c r="F21" s="63">
        <v>120</v>
      </c>
      <c r="G21" s="63">
        <v>2</v>
      </c>
      <c r="H21" s="63">
        <v>16</v>
      </c>
      <c r="I21" s="70">
        <v>156</v>
      </c>
      <c r="J21" s="63">
        <f>SUM(D21:I21)</f>
        <v>1163</v>
      </c>
      <c r="K21" s="64"/>
      <c r="L21" s="63">
        <v>950</v>
      </c>
      <c r="M21" s="63">
        <v>213</v>
      </c>
      <c r="N21" s="63">
        <v>984</v>
      </c>
      <c r="O21" s="63">
        <v>108</v>
      </c>
      <c r="P21" s="63">
        <v>67</v>
      </c>
      <c r="Q21" s="63">
        <f>Y21</f>
        <v>157</v>
      </c>
      <c r="R21" s="40">
        <f t="shared" si="2"/>
        <v>5.760963026655202</v>
      </c>
      <c r="S21" s="65" t="s">
        <v>89</v>
      </c>
      <c r="W21" s="1">
        <v>129</v>
      </c>
      <c r="X21" s="70">
        <v>28</v>
      </c>
      <c r="Y21" s="1">
        <f t="shared" si="3"/>
        <v>157</v>
      </c>
    </row>
    <row r="22" spans="1:25" s="59" customFormat="1" ht="26.25" customHeight="1">
      <c r="A22" s="66" t="s">
        <v>90</v>
      </c>
      <c r="B22" s="67" t="s">
        <v>10</v>
      </c>
      <c r="C22" s="68"/>
      <c r="D22" s="49">
        <f aca="true" t="shared" si="6" ref="D22:J22">SUM(D23:D31)</f>
        <v>8425</v>
      </c>
      <c r="E22" s="49">
        <f t="shared" si="6"/>
        <v>409</v>
      </c>
      <c r="F22" s="49">
        <f t="shared" si="6"/>
        <v>1454</v>
      </c>
      <c r="G22" s="49">
        <f t="shared" si="6"/>
        <v>29</v>
      </c>
      <c r="H22" s="49">
        <f t="shared" si="6"/>
        <v>273</v>
      </c>
      <c r="I22" s="49">
        <f t="shared" si="6"/>
        <v>470</v>
      </c>
      <c r="J22" s="49">
        <f t="shared" si="6"/>
        <v>11060</v>
      </c>
      <c r="K22" s="49"/>
      <c r="L22" s="49">
        <f aca="true" t="shared" si="7" ref="L22:Q22">SUM(L23:L31)</f>
        <v>10487</v>
      </c>
      <c r="M22" s="49">
        <f t="shared" si="7"/>
        <v>573</v>
      </c>
      <c r="N22" s="49">
        <f t="shared" si="7"/>
        <v>8808</v>
      </c>
      <c r="O22" s="49">
        <f t="shared" si="7"/>
        <v>1357</v>
      </c>
      <c r="P22" s="49">
        <f t="shared" si="7"/>
        <v>802</v>
      </c>
      <c r="Q22" s="49">
        <f t="shared" si="7"/>
        <v>989</v>
      </c>
      <c r="R22" s="40">
        <f t="shared" si="2"/>
        <v>7.25135623869801</v>
      </c>
      <c r="S22" s="69" t="s">
        <v>90</v>
      </c>
      <c r="Y22" s="1">
        <f t="shared" si="3"/>
        <v>0</v>
      </c>
    </row>
    <row r="23" spans="1:25" s="1" customFormat="1" ht="13.5" customHeight="1">
      <c r="A23" s="60" t="s">
        <v>91</v>
      </c>
      <c r="B23" s="61" t="s">
        <v>11</v>
      </c>
      <c r="C23" s="62"/>
      <c r="D23" s="63">
        <v>2017</v>
      </c>
      <c r="E23" s="63">
        <v>91</v>
      </c>
      <c r="F23" s="63">
        <v>319</v>
      </c>
      <c r="G23" s="63">
        <v>6</v>
      </c>
      <c r="H23" s="63">
        <v>59</v>
      </c>
      <c r="I23" s="70">
        <v>79</v>
      </c>
      <c r="J23" s="63">
        <f aca="true" t="shared" si="8" ref="J23:J31">SUM(D23:I23)</f>
        <v>2571</v>
      </c>
      <c r="K23" s="64"/>
      <c r="L23" s="63">
        <v>2261</v>
      </c>
      <c r="M23" s="63">
        <v>310</v>
      </c>
      <c r="N23" s="63">
        <v>2017</v>
      </c>
      <c r="O23" s="63">
        <v>301</v>
      </c>
      <c r="P23" s="63">
        <v>171</v>
      </c>
      <c r="Q23" s="63">
        <f aca="true" t="shared" si="9" ref="Q23:Q31">Y23</f>
        <v>210</v>
      </c>
      <c r="R23" s="40">
        <f t="shared" si="2"/>
        <v>6.651108518086348</v>
      </c>
      <c r="S23" s="65" t="s">
        <v>91</v>
      </c>
      <c r="W23" s="1">
        <v>210</v>
      </c>
      <c r="X23" s="1">
        <v>0</v>
      </c>
      <c r="Y23" s="1">
        <f t="shared" si="3"/>
        <v>210</v>
      </c>
    </row>
    <row r="24" spans="1:25" s="1" customFormat="1" ht="13.5" customHeight="1">
      <c r="A24" s="60" t="s">
        <v>92</v>
      </c>
      <c r="B24" s="61" t="s">
        <v>12</v>
      </c>
      <c r="C24" s="62"/>
      <c r="D24" s="63">
        <v>746</v>
      </c>
      <c r="E24" s="63">
        <v>35</v>
      </c>
      <c r="F24" s="63">
        <v>119</v>
      </c>
      <c r="G24" s="63">
        <v>2</v>
      </c>
      <c r="H24" s="63">
        <v>24</v>
      </c>
      <c r="I24" s="70">
        <v>38</v>
      </c>
      <c r="J24" s="63">
        <f t="shared" si="8"/>
        <v>964</v>
      </c>
      <c r="K24" s="64"/>
      <c r="L24" s="63">
        <v>964</v>
      </c>
      <c r="M24" s="63">
        <v>0</v>
      </c>
      <c r="N24" s="63">
        <v>784</v>
      </c>
      <c r="O24" s="63">
        <v>111</v>
      </c>
      <c r="P24" s="63">
        <v>69</v>
      </c>
      <c r="Q24" s="63">
        <f t="shared" si="9"/>
        <v>80</v>
      </c>
      <c r="R24" s="40">
        <f t="shared" si="2"/>
        <v>7.157676348547717</v>
      </c>
      <c r="S24" s="65" t="s">
        <v>92</v>
      </c>
      <c r="W24" s="1">
        <v>80</v>
      </c>
      <c r="X24" s="1">
        <v>0</v>
      </c>
      <c r="Y24" s="1">
        <f t="shared" si="3"/>
        <v>80</v>
      </c>
    </row>
    <row r="25" spans="1:25" s="1" customFormat="1" ht="13.5" customHeight="1">
      <c r="A25" s="60" t="s">
        <v>93</v>
      </c>
      <c r="B25" s="61" t="s">
        <v>13</v>
      </c>
      <c r="C25" s="62"/>
      <c r="D25" s="63">
        <v>1354</v>
      </c>
      <c r="E25" s="63">
        <v>70</v>
      </c>
      <c r="F25" s="63">
        <v>252</v>
      </c>
      <c r="G25" s="63">
        <v>5</v>
      </c>
      <c r="H25" s="63">
        <v>33</v>
      </c>
      <c r="I25" s="70">
        <v>85</v>
      </c>
      <c r="J25" s="63">
        <f t="shared" si="8"/>
        <v>1799</v>
      </c>
      <c r="K25" s="64"/>
      <c r="L25" s="63">
        <v>1714</v>
      </c>
      <c r="M25" s="63">
        <v>85</v>
      </c>
      <c r="N25" s="63">
        <v>1439</v>
      </c>
      <c r="O25" s="63">
        <v>225</v>
      </c>
      <c r="P25" s="70">
        <v>135</v>
      </c>
      <c r="Q25" s="63">
        <f t="shared" si="9"/>
        <v>146</v>
      </c>
      <c r="R25" s="40">
        <f t="shared" si="2"/>
        <v>7.5041689827682045</v>
      </c>
      <c r="S25" s="65" t="s">
        <v>93</v>
      </c>
      <c r="W25" s="1">
        <v>146</v>
      </c>
      <c r="X25" s="1">
        <v>0</v>
      </c>
      <c r="Y25" s="1">
        <f t="shared" si="3"/>
        <v>146</v>
      </c>
    </row>
    <row r="26" spans="1:25" s="1" customFormat="1" ht="13.5" customHeight="1">
      <c r="A26" s="60" t="s">
        <v>94</v>
      </c>
      <c r="B26" s="61" t="s">
        <v>14</v>
      </c>
      <c r="C26" s="62"/>
      <c r="D26" s="63">
        <v>749</v>
      </c>
      <c r="E26" s="63">
        <v>44</v>
      </c>
      <c r="F26" s="63">
        <v>134</v>
      </c>
      <c r="G26" s="63">
        <v>3</v>
      </c>
      <c r="H26" s="63">
        <v>27</v>
      </c>
      <c r="I26" s="70">
        <v>48</v>
      </c>
      <c r="J26" s="63">
        <f t="shared" si="8"/>
        <v>1005</v>
      </c>
      <c r="K26" s="64"/>
      <c r="L26" s="63">
        <v>995</v>
      </c>
      <c r="M26" s="63">
        <v>10</v>
      </c>
      <c r="N26" s="63">
        <v>797</v>
      </c>
      <c r="O26" s="63">
        <v>131</v>
      </c>
      <c r="P26" s="63">
        <v>77</v>
      </c>
      <c r="Q26" s="63">
        <f t="shared" si="9"/>
        <v>81</v>
      </c>
      <c r="R26" s="40">
        <f t="shared" si="2"/>
        <v>7.6616915422885565</v>
      </c>
      <c r="S26" s="65" t="s">
        <v>94</v>
      </c>
      <c r="W26" s="1">
        <v>81</v>
      </c>
      <c r="X26" s="1">
        <v>0</v>
      </c>
      <c r="Y26" s="1">
        <f t="shared" si="3"/>
        <v>81</v>
      </c>
    </row>
    <row r="27" spans="1:25" s="1" customFormat="1" ht="13.5" customHeight="1">
      <c r="A27" s="60" t="s">
        <v>95</v>
      </c>
      <c r="B27" s="61" t="s">
        <v>15</v>
      </c>
      <c r="C27" s="62"/>
      <c r="D27" s="63">
        <v>961</v>
      </c>
      <c r="E27" s="63">
        <v>43</v>
      </c>
      <c r="F27" s="63">
        <v>117</v>
      </c>
      <c r="G27" s="63">
        <v>3</v>
      </c>
      <c r="H27" s="63">
        <v>25</v>
      </c>
      <c r="I27" s="70">
        <v>39</v>
      </c>
      <c r="J27" s="63">
        <f t="shared" si="8"/>
        <v>1188</v>
      </c>
      <c r="K27" s="64"/>
      <c r="L27" s="63">
        <v>1149</v>
      </c>
      <c r="M27" s="63">
        <v>39</v>
      </c>
      <c r="N27" s="63">
        <v>1000</v>
      </c>
      <c r="O27" s="63">
        <v>116</v>
      </c>
      <c r="P27" s="63">
        <v>72</v>
      </c>
      <c r="Q27" s="63">
        <f t="shared" si="9"/>
        <v>102</v>
      </c>
      <c r="R27" s="40">
        <f t="shared" si="2"/>
        <v>6.0606060606060606</v>
      </c>
      <c r="S27" s="65" t="s">
        <v>95</v>
      </c>
      <c r="W27" s="1">
        <v>102</v>
      </c>
      <c r="X27" s="1">
        <v>0</v>
      </c>
      <c r="Y27" s="1">
        <f t="shared" si="3"/>
        <v>102</v>
      </c>
    </row>
    <row r="28" spans="1:25" s="1" customFormat="1" ht="10.5" customHeight="1" hidden="1">
      <c r="A28" s="60"/>
      <c r="B28" s="61"/>
      <c r="C28" s="62"/>
      <c r="D28" s="63"/>
      <c r="E28" s="63"/>
      <c r="F28" s="63"/>
      <c r="G28" s="63"/>
      <c r="H28" s="63"/>
      <c r="I28" s="71"/>
      <c r="J28" s="63">
        <f t="shared" si="8"/>
        <v>0</v>
      </c>
      <c r="K28" s="64"/>
      <c r="L28" s="63"/>
      <c r="M28" s="63"/>
      <c r="N28" s="63"/>
      <c r="O28" s="63"/>
      <c r="P28" s="63"/>
      <c r="Q28" s="63">
        <f t="shared" si="9"/>
        <v>0</v>
      </c>
      <c r="R28" s="40" t="e">
        <f t="shared" si="2"/>
        <v>#DIV/0!</v>
      </c>
      <c r="S28" s="65"/>
      <c r="Y28" s="1">
        <f t="shared" si="3"/>
        <v>0</v>
      </c>
    </row>
    <row r="29" spans="1:25" s="1" customFormat="1" ht="13.5" customHeight="1">
      <c r="A29" s="60" t="s">
        <v>96</v>
      </c>
      <c r="B29" s="61" t="s">
        <v>16</v>
      </c>
      <c r="C29" s="62"/>
      <c r="D29" s="63">
        <v>597</v>
      </c>
      <c r="E29" s="63">
        <v>34</v>
      </c>
      <c r="F29" s="63">
        <v>149</v>
      </c>
      <c r="G29" s="63">
        <v>2</v>
      </c>
      <c r="H29" s="63">
        <v>27</v>
      </c>
      <c r="I29" s="39">
        <v>34</v>
      </c>
      <c r="J29" s="63">
        <f t="shared" si="8"/>
        <v>843</v>
      </c>
      <c r="K29" s="64"/>
      <c r="L29" s="63">
        <v>759</v>
      </c>
      <c r="M29" s="63">
        <v>84</v>
      </c>
      <c r="N29" s="63">
        <v>631</v>
      </c>
      <c r="O29" s="63">
        <v>134</v>
      </c>
      <c r="P29" s="63">
        <v>75</v>
      </c>
      <c r="Q29" s="63">
        <f t="shared" si="9"/>
        <v>144</v>
      </c>
      <c r="R29" s="40">
        <f t="shared" si="2"/>
        <v>8.896797153024911</v>
      </c>
      <c r="S29" s="65" t="s">
        <v>96</v>
      </c>
      <c r="W29" s="1">
        <v>63</v>
      </c>
      <c r="X29" s="1">
        <v>81</v>
      </c>
      <c r="Y29" s="1">
        <f t="shared" si="3"/>
        <v>144</v>
      </c>
    </row>
    <row r="30" spans="1:25" s="1" customFormat="1" ht="13.5" customHeight="1">
      <c r="A30" s="60" t="s">
        <v>97</v>
      </c>
      <c r="B30" s="61" t="s">
        <v>17</v>
      </c>
      <c r="C30" s="62"/>
      <c r="D30" s="63">
        <v>319</v>
      </c>
      <c r="E30" s="63">
        <v>17</v>
      </c>
      <c r="F30" s="63">
        <v>86</v>
      </c>
      <c r="G30" s="63">
        <v>2</v>
      </c>
      <c r="H30" s="63">
        <v>14</v>
      </c>
      <c r="I30" s="39">
        <v>17</v>
      </c>
      <c r="J30" s="63">
        <f t="shared" si="8"/>
        <v>455</v>
      </c>
      <c r="K30" s="64"/>
      <c r="L30" s="63">
        <v>410</v>
      </c>
      <c r="M30" s="63">
        <v>45</v>
      </c>
      <c r="N30" s="63">
        <v>328</v>
      </c>
      <c r="O30" s="63">
        <v>74</v>
      </c>
      <c r="P30" s="63">
        <v>45</v>
      </c>
      <c r="Q30" s="63">
        <f t="shared" si="9"/>
        <v>44</v>
      </c>
      <c r="R30" s="40">
        <f t="shared" si="2"/>
        <v>9.89010989010989</v>
      </c>
      <c r="S30" s="65" t="s">
        <v>97</v>
      </c>
      <c r="W30" s="1">
        <v>44</v>
      </c>
      <c r="X30" s="1">
        <v>0</v>
      </c>
      <c r="Y30" s="1">
        <f t="shared" si="3"/>
        <v>44</v>
      </c>
    </row>
    <row r="31" spans="1:25" s="1" customFormat="1" ht="13.5" customHeight="1">
      <c r="A31" s="60" t="s">
        <v>98</v>
      </c>
      <c r="B31" s="61" t="s">
        <v>18</v>
      </c>
      <c r="C31" s="62"/>
      <c r="D31" s="63">
        <v>1682</v>
      </c>
      <c r="E31" s="63">
        <v>75</v>
      </c>
      <c r="F31" s="63">
        <v>278</v>
      </c>
      <c r="G31" s="63">
        <v>6</v>
      </c>
      <c r="H31" s="63">
        <v>64</v>
      </c>
      <c r="I31" s="39">
        <v>130</v>
      </c>
      <c r="J31" s="63">
        <f t="shared" si="8"/>
        <v>2235</v>
      </c>
      <c r="K31" s="64"/>
      <c r="L31" s="63">
        <v>2235</v>
      </c>
      <c r="M31" s="63">
        <v>0</v>
      </c>
      <c r="N31" s="63">
        <v>1812</v>
      </c>
      <c r="O31" s="63">
        <v>265</v>
      </c>
      <c r="P31" s="63">
        <v>158</v>
      </c>
      <c r="Q31" s="63">
        <f t="shared" si="9"/>
        <v>182</v>
      </c>
      <c r="R31" s="40">
        <f t="shared" si="2"/>
        <v>7.069351230425055</v>
      </c>
      <c r="S31" s="65" t="s">
        <v>98</v>
      </c>
      <c r="W31" s="1">
        <v>182</v>
      </c>
      <c r="X31" s="1">
        <v>0</v>
      </c>
      <c r="Y31" s="1">
        <f t="shared" si="3"/>
        <v>182</v>
      </c>
    </row>
    <row r="32" spans="1:25" s="59" customFormat="1" ht="26.25" customHeight="1">
      <c r="A32" s="66" t="s">
        <v>99</v>
      </c>
      <c r="B32" s="67" t="s">
        <v>19</v>
      </c>
      <c r="C32" s="68"/>
      <c r="D32" s="49">
        <f aca="true" t="shared" si="10" ref="D32:J32">SUM(D33:D35)</f>
        <v>3916</v>
      </c>
      <c r="E32" s="49">
        <f t="shared" si="10"/>
        <v>209</v>
      </c>
      <c r="F32" s="49">
        <f t="shared" si="10"/>
        <v>520</v>
      </c>
      <c r="G32" s="49">
        <f t="shared" si="10"/>
        <v>13</v>
      </c>
      <c r="H32" s="49">
        <f t="shared" si="10"/>
        <v>131</v>
      </c>
      <c r="I32" s="49">
        <f t="shared" si="10"/>
        <v>931</v>
      </c>
      <c r="J32" s="49">
        <f t="shared" si="10"/>
        <v>5720</v>
      </c>
      <c r="K32" s="49"/>
      <c r="L32" s="49">
        <f aca="true" t="shared" si="11" ref="L32:Q32">SUM(L33:L35)</f>
        <v>4176</v>
      </c>
      <c r="M32" s="49">
        <f t="shared" si="11"/>
        <v>1544</v>
      </c>
      <c r="N32" s="49">
        <f t="shared" si="11"/>
        <v>4847</v>
      </c>
      <c r="O32" s="49">
        <f t="shared" si="11"/>
        <v>544</v>
      </c>
      <c r="P32" s="49">
        <f t="shared" si="11"/>
        <v>329</v>
      </c>
      <c r="Q32" s="49">
        <f t="shared" si="11"/>
        <v>627</v>
      </c>
      <c r="R32" s="40">
        <f t="shared" si="2"/>
        <v>5.751748251748252</v>
      </c>
      <c r="S32" s="69" t="s">
        <v>99</v>
      </c>
      <c r="Y32" s="1">
        <f t="shared" si="3"/>
        <v>0</v>
      </c>
    </row>
    <row r="33" spans="1:25" s="1" customFormat="1" ht="13.5" customHeight="1">
      <c r="A33" s="60" t="s">
        <v>100</v>
      </c>
      <c r="B33" s="61" t="s">
        <v>20</v>
      </c>
      <c r="C33" s="62"/>
      <c r="D33" s="63">
        <v>1849</v>
      </c>
      <c r="E33" s="63">
        <v>95</v>
      </c>
      <c r="F33" s="63">
        <v>238</v>
      </c>
      <c r="G33" s="63">
        <v>5</v>
      </c>
      <c r="H33" s="63">
        <v>48</v>
      </c>
      <c r="I33" s="70">
        <v>389</v>
      </c>
      <c r="J33" s="63">
        <f>SUM(D33:I33)</f>
        <v>2624</v>
      </c>
      <c r="K33" s="64"/>
      <c r="L33" s="72">
        <v>1916</v>
      </c>
      <c r="M33" s="63">
        <v>708</v>
      </c>
      <c r="N33" s="63">
        <v>2238</v>
      </c>
      <c r="O33" s="63">
        <v>239</v>
      </c>
      <c r="P33" s="63">
        <v>147</v>
      </c>
      <c r="Q33" s="63">
        <f>Y33</f>
        <v>256</v>
      </c>
      <c r="R33" s="40">
        <f t="shared" si="2"/>
        <v>5.602134146341464</v>
      </c>
      <c r="S33" s="65" t="s">
        <v>100</v>
      </c>
      <c r="W33" s="1">
        <v>256</v>
      </c>
      <c r="X33" s="1">
        <v>0</v>
      </c>
      <c r="Y33" s="1">
        <f t="shared" si="3"/>
        <v>256</v>
      </c>
    </row>
    <row r="34" spans="1:25" s="1" customFormat="1" ht="13.5" customHeight="1">
      <c r="A34" s="60" t="s">
        <v>101</v>
      </c>
      <c r="B34" s="61" t="s">
        <v>21</v>
      </c>
      <c r="C34" s="62"/>
      <c r="D34" s="63">
        <v>743</v>
      </c>
      <c r="E34" s="63">
        <v>41</v>
      </c>
      <c r="F34" s="63">
        <v>104</v>
      </c>
      <c r="G34" s="63">
        <v>3</v>
      </c>
      <c r="H34" s="63">
        <v>35</v>
      </c>
      <c r="I34" s="70">
        <v>191</v>
      </c>
      <c r="J34" s="63">
        <f>SUM(D34:I34)</f>
        <v>1117</v>
      </c>
      <c r="K34" s="64"/>
      <c r="L34" s="63">
        <v>817</v>
      </c>
      <c r="M34" s="63">
        <v>300</v>
      </c>
      <c r="N34" s="63">
        <v>934</v>
      </c>
      <c r="O34" s="63">
        <v>115</v>
      </c>
      <c r="P34" s="70">
        <v>68</v>
      </c>
      <c r="Q34" s="63">
        <f>Y34</f>
        <v>116</v>
      </c>
      <c r="R34" s="40">
        <f t="shared" si="2"/>
        <v>6.087735004476276</v>
      </c>
      <c r="S34" s="65" t="s">
        <v>101</v>
      </c>
      <c r="W34" s="1">
        <v>116</v>
      </c>
      <c r="X34" s="1">
        <v>0</v>
      </c>
      <c r="Y34" s="1">
        <f t="shared" si="3"/>
        <v>116</v>
      </c>
    </row>
    <row r="35" spans="1:25" s="1" customFormat="1" ht="13.5" customHeight="1">
      <c r="A35" s="60" t="s">
        <v>102</v>
      </c>
      <c r="B35" s="61" t="s">
        <v>22</v>
      </c>
      <c r="C35" s="62"/>
      <c r="D35" s="63">
        <v>1324</v>
      </c>
      <c r="E35" s="63">
        <v>73</v>
      </c>
      <c r="F35" s="63">
        <v>178</v>
      </c>
      <c r="G35" s="63">
        <v>5</v>
      </c>
      <c r="H35" s="63">
        <v>48</v>
      </c>
      <c r="I35" s="70">
        <v>351</v>
      </c>
      <c r="J35" s="63">
        <f>SUM(D35:I35)</f>
        <v>1979</v>
      </c>
      <c r="K35" s="64"/>
      <c r="L35" s="63">
        <v>1443</v>
      </c>
      <c r="M35" s="63">
        <v>536</v>
      </c>
      <c r="N35" s="63">
        <v>1675</v>
      </c>
      <c r="O35" s="63">
        <v>190</v>
      </c>
      <c r="P35" s="63">
        <v>114</v>
      </c>
      <c r="Q35" s="63">
        <f>Y35</f>
        <v>255</v>
      </c>
      <c r="R35" s="40">
        <f t="shared" si="2"/>
        <v>5.760485093481557</v>
      </c>
      <c r="S35" s="65" t="s">
        <v>102</v>
      </c>
      <c r="W35" s="1">
        <v>213</v>
      </c>
      <c r="X35" s="1">
        <v>42</v>
      </c>
      <c r="Y35" s="1">
        <f t="shared" si="3"/>
        <v>255</v>
      </c>
    </row>
    <row r="36" spans="1:25" s="59" customFormat="1" ht="26.25" customHeight="1">
      <c r="A36" s="66" t="s">
        <v>103</v>
      </c>
      <c r="B36" s="67" t="s">
        <v>23</v>
      </c>
      <c r="C36" s="68"/>
      <c r="D36" s="49">
        <f aca="true" t="shared" si="12" ref="D36:J36">SUM(D37:D46)</f>
        <v>14557</v>
      </c>
      <c r="E36" s="49">
        <f t="shared" si="12"/>
        <v>605</v>
      </c>
      <c r="F36" s="49">
        <f t="shared" si="12"/>
        <v>1647</v>
      </c>
      <c r="G36" s="49">
        <f t="shared" si="12"/>
        <v>0</v>
      </c>
      <c r="H36" s="49">
        <f t="shared" si="12"/>
        <v>448</v>
      </c>
      <c r="I36" s="49">
        <f t="shared" si="12"/>
        <v>1025</v>
      </c>
      <c r="J36" s="49">
        <f t="shared" si="12"/>
        <v>18282</v>
      </c>
      <c r="K36" s="49"/>
      <c r="L36" s="49">
        <f aca="true" t="shared" si="13" ref="L36:Q36">SUM(L37:L46)</f>
        <v>13854</v>
      </c>
      <c r="M36" s="49">
        <f t="shared" si="13"/>
        <v>4428</v>
      </c>
      <c r="N36" s="49">
        <f t="shared" si="13"/>
        <v>15978</v>
      </c>
      <c r="O36" s="49">
        <f t="shared" si="13"/>
        <v>542</v>
      </c>
      <c r="P36" s="49">
        <f t="shared" si="13"/>
        <v>1072</v>
      </c>
      <c r="Q36" s="49">
        <f t="shared" si="13"/>
        <v>2164</v>
      </c>
      <c r="R36" s="40">
        <f t="shared" si="2"/>
        <v>5.863691062247018</v>
      </c>
      <c r="S36" s="69" t="s">
        <v>103</v>
      </c>
      <c r="Y36" s="1">
        <f t="shared" si="3"/>
        <v>0</v>
      </c>
    </row>
    <row r="37" spans="1:25" s="1" customFormat="1" ht="13.5" customHeight="1">
      <c r="A37" s="60" t="s">
        <v>104</v>
      </c>
      <c r="B37" s="61" t="s">
        <v>24</v>
      </c>
      <c r="C37" s="62"/>
      <c r="D37" s="63">
        <v>2112</v>
      </c>
      <c r="E37" s="63">
        <v>65</v>
      </c>
      <c r="F37" s="63">
        <v>200</v>
      </c>
      <c r="G37" s="63">
        <v>0</v>
      </c>
      <c r="H37" s="63">
        <v>56</v>
      </c>
      <c r="I37" s="70">
        <v>200</v>
      </c>
      <c r="J37" s="63">
        <f aca="true" t="shared" si="14" ref="J37:J46">SUM(D37:I37)</f>
        <v>2633</v>
      </c>
      <c r="K37" s="64"/>
      <c r="L37" s="63">
        <v>2097</v>
      </c>
      <c r="M37" s="63">
        <v>536</v>
      </c>
      <c r="N37" s="63">
        <v>2358</v>
      </c>
      <c r="O37" s="63">
        <v>76</v>
      </c>
      <c r="P37" s="63">
        <v>147</v>
      </c>
      <c r="Q37" s="63">
        <f aca="true" t="shared" si="15" ref="Q37:Q46">Y37</f>
        <v>319</v>
      </c>
      <c r="R37" s="40">
        <f t="shared" si="2"/>
        <v>5.582985187998481</v>
      </c>
      <c r="S37" s="65" t="s">
        <v>104</v>
      </c>
      <c r="W37" s="1">
        <v>319</v>
      </c>
      <c r="X37" s="1">
        <v>0</v>
      </c>
      <c r="Y37" s="1">
        <f t="shared" si="3"/>
        <v>319</v>
      </c>
    </row>
    <row r="38" spans="1:25" s="1" customFormat="1" ht="13.5" customHeight="1">
      <c r="A38" s="60" t="s">
        <v>105</v>
      </c>
      <c r="B38" s="61" t="s">
        <v>25</v>
      </c>
      <c r="C38" s="62"/>
      <c r="D38" s="63">
        <v>634</v>
      </c>
      <c r="E38" s="63">
        <v>26</v>
      </c>
      <c r="F38" s="63">
        <v>133</v>
      </c>
      <c r="G38" s="63">
        <v>0</v>
      </c>
      <c r="H38" s="63">
        <v>25</v>
      </c>
      <c r="I38" s="70">
        <v>24</v>
      </c>
      <c r="J38" s="63">
        <f t="shared" si="14"/>
        <v>842</v>
      </c>
      <c r="K38" s="64"/>
      <c r="L38" s="63">
        <v>810</v>
      </c>
      <c r="M38" s="63">
        <v>32</v>
      </c>
      <c r="N38" s="63">
        <v>678</v>
      </c>
      <c r="O38" s="63">
        <v>29</v>
      </c>
      <c r="P38" s="63">
        <v>55</v>
      </c>
      <c r="Q38" s="63">
        <f t="shared" si="15"/>
        <v>92</v>
      </c>
      <c r="R38" s="40">
        <f t="shared" si="2"/>
        <v>6.532066508313539</v>
      </c>
      <c r="S38" s="65" t="s">
        <v>105</v>
      </c>
      <c r="W38" s="1">
        <v>92</v>
      </c>
      <c r="X38" s="1">
        <v>0</v>
      </c>
      <c r="Y38" s="1">
        <f t="shared" si="3"/>
        <v>92</v>
      </c>
    </row>
    <row r="39" spans="1:25" s="1" customFormat="1" ht="13.5" customHeight="1">
      <c r="A39" s="60" t="s">
        <v>106</v>
      </c>
      <c r="B39" s="61" t="s">
        <v>26</v>
      </c>
      <c r="C39" s="62"/>
      <c r="D39" s="63">
        <v>1212</v>
      </c>
      <c r="E39" s="63">
        <v>52</v>
      </c>
      <c r="F39" s="63">
        <v>69</v>
      </c>
      <c r="G39" s="63">
        <v>0</v>
      </c>
      <c r="H39" s="63">
        <v>53</v>
      </c>
      <c r="I39" s="70">
        <v>89</v>
      </c>
      <c r="J39" s="63">
        <f t="shared" si="14"/>
        <v>1475</v>
      </c>
      <c r="K39" s="64"/>
      <c r="L39" s="63">
        <v>1185</v>
      </c>
      <c r="M39" s="63">
        <v>290</v>
      </c>
      <c r="N39" s="63">
        <v>1338</v>
      </c>
      <c r="O39" s="63">
        <v>45</v>
      </c>
      <c r="P39" s="70">
        <v>92</v>
      </c>
      <c r="Q39" s="63">
        <f t="shared" si="15"/>
        <v>181</v>
      </c>
      <c r="R39" s="40">
        <f t="shared" si="2"/>
        <v>6.237288135593221</v>
      </c>
      <c r="S39" s="65" t="s">
        <v>106</v>
      </c>
      <c r="W39" s="1">
        <v>181</v>
      </c>
      <c r="X39" s="1">
        <v>0</v>
      </c>
      <c r="Y39" s="1">
        <f t="shared" si="3"/>
        <v>181</v>
      </c>
    </row>
    <row r="40" spans="1:25" s="1" customFormat="1" ht="13.5" customHeight="1">
      <c r="A40" s="60" t="s">
        <v>107</v>
      </c>
      <c r="B40" s="61" t="s">
        <v>27</v>
      </c>
      <c r="C40" s="62"/>
      <c r="D40" s="63">
        <v>2142</v>
      </c>
      <c r="E40" s="63">
        <v>80</v>
      </c>
      <c r="F40" s="63">
        <v>367</v>
      </c>
      <c r="G40" s="63">
        <v>0</v>
      </c>
      <c r="H40" s="63">
        <v>54</v>
      </c>
      <c r="I40" s="39">
        <v>115</v>
      </c>
      <c r="J40" s="63">
        <f t="shared" si="14"/>
        <v>2758</v>
      </c>
      <c r="K40" s="64"/>
      <c r="L40" s="63">
        <v>1601</v>
      </c>
      <c r="M40" s="63">
        <v>1157</v>
      </c>
      <c r="N40" s="63">
        <v>2313</v>
      </c>
      <c r="O40" s="63">
        <v>81</v>
      </c>
      <c r="P40" s="63">
        <v>155</v>
      </c>
      <c r="Q40" s="63">
        <f t="shared" si="15"/>
        <v>313</v>
      </c>
      <c r="R40" s="40">
        <f t="shared" si="2"/>
        <v>5.620014503263234</v>
      </c>
      <c r="S40" s="65" t="s">
        <v>107</v>
      </c>
      <c r="W40" s="1">
        <v>313</v>
      </c>
      <c r="X40" s="1">
        <v>0</v>
      </c>
      <c r="Y40" s="1">
        <f t="shared" si="3"/>
        <v>313</v>
      </c>
    </row>
    <row r="41" spans="1:25" s="1" customFormat="1" ht="13.5" customHeight="1">
      <c r="A41" s="60" t="s">
        <v>108</v>
      </c>
      <c r="B41" s="61" t="s">
        <v>28</v>
      </c>
      <c r="C41" s="62"/>
      <c r="D41" s="63">
        <v>627</v>
      </c>
      <c r="E41" s="63">
        <v>36</v>
      </c>
      <c r="F41" s="63">
        <v>138</v>
      </c>
      <c r="G41" s="63">
        <v>0</v>
      </c>
      <c r="H41" s="63">
        <v>21</v>
      </c>
      <c r="I41" s="39">
        <v>63</v>
      </c>
      <c r="J41" s="63">
        <f t="shared" si="14"/>
        <v>885</v>
      </c>
      <c r="K41" s="64"/>
      <c r="L41" s="63">
        <v>573</v>
      </c>
      <c r="M41" s="63">
        <v>312</v>
      </c>
      <c r="N41" s="63">
        <v>712</v>
      </c>
      <c r="O41" s="63">
        <v>26</v>
      </c>
      <c r="P41" s="70">
        <v>53</v>
      </c>
      <c r="Q41" s="63">
        <f t="shared" si="15"/>
        <v>97</v>
      </c>
      <c r="R41" s="40">
        <f t="shared" si="2"/>
        <v>5.988700564971752</v>
      </c>
      <c r="S41" s="65" t="s">
        <v>108</v>
      </c>
      <c r="W41" s="1">
        <v>96</v>
      </c>
      <c r="X41" s="1">
        <v>1</v>
      </c>
      <c r="Y41" s="1">
        <f t="shared" si="3"/>
        <v>97</v>
      </c>
    </row>
    <row r="42" spans="1:25" s="1" customFormat="1" ht="10.5" customHeight="1" hidden="1">
      <c r="A42" s="60"/>
      <c r="B42" s="61"/>
      <c r="C42" s="62"/>
      <c r="D42" s="63"/>
      <c r="E42" s="63"/>
      <c r="F42" s="63"/>
      <c r="G42" s="63">
        <v>0</v>
      </c>
      <c r="H42" s="63"/>
      <c r="I42" s="39"/>
      <c r="J42" s="63">
        <f t="shared" si="14"/>
        <v>0</v>
      </c>
      <c r="K42" s="64"/>
      <c r="L42" s="63"/>
      <c r="M42" s="63"/>
      <c r="N42" s="63"/>
      <c r="O42" s="63"/>
      <c r="P42" s="73"/>
      <c r="Q42" s="63">
        <f t="shared" si="15"/>
        <v>0</v>
      </c>
      <c r="R42" s="40" t="e">
        <f t="shared" si="2"/>
        <v>#DIV/0!</v>
      </c>
      <c r="S42" s="65"/>
      <c r="Y42" s="1">
        <f t="shared" si="3"/>
        <v>0</v>
      </c>
    </row>
    <row r="43" spans="1:25" s="1" customFormat="1" ht="13.5" customHeight="1">
      <c r="A43" s="60" t="s">
        <v>109</v>
      </c>
      <c r="B43" s="61" t="s">
        <v>29</v>
      </c>
      <c r="C43" s="62"/>
      <c r="D43" s="63">
        <v>1219</v>
      </c>
      <c r="E43" s="63">
        <v>53</v>
      </c>
      <c r="F43" s="63">
        <v>228</v>
      </c>
      <c r="G43" s="63">
        <v>0</v>
      </c>
      <c r="H43" s="63">
        <v>42</v>
      </c>
      <c r="I43" s="70">
        <v>205</v>
      </c>
      <c r="J43" s="63">
        <f t="shared" si="14"/>
        <v>1747</v>
      </c>
      <c r="K43" s="64"/>
      <c r="L43" s="63">
        <v>1431</v>
      </c>
      <c r="M43" s="63">
        <v>316</v>
      </c>
      <c r="N43" s="63">
        <v>1446</v>
      </c>
      <c r="O43" s="63">
        <v>58</v>
      </c>
      <c r="P43" s="63">
        <v>113</v>
      </c>
      <c r="Q43" s="63">
        <f t="shared" si="15"/>
        <v>196</v>
      </c>
      <c r="R43" s="40">
        <f t="shared" si="2"/>
        <v>6.468231253577561</v>
      </c>
      <c r="S43" s="65" t="s">
        <v>109</v>
      </c>
      <c r="W43" s="1">
        <v>196</v>
      </c>
      <c r="X43" s="1">
        <v>0</v>
      </c>
      <c r="Y43" s="1">
        <f t="shared" si="3"/>
        <v>196</v>
      </c>
    </row>
    <row r="44" spans="1:25" s="1" customFormat="1" ht="13.5" customHeight="1">
      <c r="A44" s="60" t="s">
        <v>110</v>
      </c>
      <c r="B44" s="61" t="s">
        <v>30</v>
      </c>
      <c r="C44" s="62"/>
      <c r="D44" s="63">
        <v>1930</v>
      </c>
      <c r="E44" s="63">
        <v>76</v>
      </c>
      <c r="F44" s="63">
        <v>120</v>
      </c>
      <c r="G44" s="63">
        <v>0</v>
      </c>
      <c r="H44" s="63">
        <v>71</v>
      </c>
      <c r="I44" s="70">
        <v>108</v>
      </c>
      <c r="J44" s="63">
        <f t="shared" si="14"/>
        <v>2305</v>
      </c>
      <c r="K44" s="64"/>
      <c r="L44" s="63">
        <v>2058</v>
      </c>
      <c r="M44" s="63">
        <v>247</v>
      </c>
      <c r="N44" s="63">
        <v>2096</v>
      </c>
      <c r="O44" s="63">
        <v>53</v>
      </c>
      <c r="P44" s="70">
        <v>114</v>
      </c>
      <c r="Q44" s="63">
        <f t="shared" si="15"/>
        <v>284</v>
      </c>
      <c r="R44" s="40">
        <f t="shared" si="2"/>
        <v>4.945770065075922</v>
      </c>
      <c r="S44" s="65" t="s">
        <v>110</v>
      </c>
      <c r="W44" s="1">
        <v>284</v>
      </c>
      <c r="X44" s="1">
        <v>0</v>
      </c>
      <c r="Y44" s="1">
        <f t="shared" si="3"/>
        <v>284</v>
      </c>
    </row>
    <row r="45" spans="1:25" s="1" customFormat="1" ht="13.5" customHeight="1">
      <c r="A45" s="60" t="s">
        <v>111</v>
      </c>
      <c r="B45" s="61" t="s">
        <v>31</v>
      </c>
      <c r="C45" s="62"/>
      <c r="D45" s="63">
        <v>3130</v>
      </c>
      <c r="E45" s="63">
        <v>131</v>
      </c>
      <c r="F45" s="63">
        <v>210</v>
      </c>
      <c r="G45" s="63">
        <v>0</v>
      </c>
      <c r="H45" s="63">
        <v>66</v>
      </c>
      <c r="I45" s="70">
        <v>127</v>
      </c>
      <c r="J45" s="63">
        <f t="shared" si="14"/>
        <v>3664</v>
      </c>
      <c r="K45" s="64"/>
      <c r="L45" s="63">
        <v>2382</v>
      </c>
      <c r="M45" s="63">
        <v>1282</v>
      </c>
      <c r="N45" s="63">
        <v>3328</v>
      </c>
      <c r="O45" s="63">
        <v>96</v>
      </c>
      <c r="P45" s="63">
        <v>194</v>
      </c>
      <c r="Q45" s="63">
        <f t="shared" si="15"/>
        <v>451</v>
      </c>
      <c r="R45" s="40">
        <f t="shared" si="2"/>
        <v>5.29475982532751</v>
      </c>
      <c r="S45" s="65" t="s">
        <v>111</v>
      </c>
      <c r="W45" s="1">
        <v>451</v>
      </c>
      <c r="X45" s="1">
        <v>0</v>
      </c>
      <c r="Y45" s="1">
        <f t="shared" si="3"/>
        <v>451</v>
      </c>
    </row>
    <row r="46" spans="1:25" s="1" customFormat="1" ht="13.5" customHeight="1">
      <c r="A46" s="60" t="s">
        <v>112</v>
      </c>
      <c r="B46" s="61" t="s">
        <v>113</v>
      </c>
      <c r="C46" s="62"/>
      <c r="D46" s="63">
        <v>1551</v>
      </c>
      <c r="E46" s="63">
        <v>86</v>
      </c>
      <c r="F46" s="63">
        <v>182</v>
      </c>
      <c r="G46" s="63">
        <v>0</v>
      </c>
      <c r="H46" s="63">
        <v>60</v>
      </c>
      <c r="I46" s="70">
        <v>94</v>
      </c>
      <c r="J46" s="63">
        <f t="shared" si="14"/>
        <v>1973</v>
      </c>
      <c r="K46" s="64"/>
      <c r="L46" s="63">
        <v>1717</v>
      </c>
      <c r="M46" s="63">
        <v>256</v>
      </c>
      <c r="N46" s="63">
        <v>1709</v>
      </c>
      <c r="O46" s="63">
        <v>78</v>
      </c>
      <c r="P46" s="63">
        <v>149</v>
      </c>
      <c r="Q46" s="63">
        <f t="shared" si="15"/>
        <v>231</v>
      </c>
      <c r="R46" s="40">
        <f t="shared" si="2"/>
        <v>7.551951343132286</v>
      </c>
      <c r="S46" s="65" t="s">
        <v>112</v>
      </c>
      <c r="W46" s="1">
        <v>231</v>
      </c>
      <c r="X46" s="1">
        <v>0</v>
      </c>
      <c r="Y46" s="1">
        <f t="shared" si="3"/>
        <v>231</v>
      </c>
    </row>
    <row r="47" spans="1:25" s="59" customFormat="1" ht="26.25" customHeight="1">
      <c r="A47" s="66" t="s">
        <v>114</v>
      </c>
      <c r="B47" s="67" t="s">
        <v>32</v>
      </c>
      <c r="C47" s="68"/>
      <c r="D47" s="49">
        <f aca="true" t="shared" si="16" ref="D47:J47">SUM(D48:D56)</f>
        <v>9297</v>
      </c>
      <c r="E47" s="49">
        <f t="shared" si="16"/>
        <v>740</v>
      </c>
      <c r="F47" s="49">
        <f t="shared" si="16"/>
        <v>2158</v>
      </c>
      <c r="G47" s="49">
        <f t="shared" si="16"/>
        <v>27</v>
      </c>
      <c r="H47" s="49">
        <f t="shared" si="16"/>
        <v>297</v>
      </c>
      <c r="I47" s="49">
        <f t="shared" si="16"/>
        <v>1833</v>
      </c>
      <c r="J47" s="49">
        <f t="shared" si="16"/>
        <v>14352</v>
      </c>
      <c r="K47" s="49"/>
      <c r="L47" s="49">
        <f aca="true" t="shared" si="17" ref="L47:Q47">SUM(L48:L56)</f>
        <v>12316</v>
      </c>
      <c r="M47" s="49">
        <f t="shared" si="17"/>
        <v>2036</v>
      </c>
      <c r="N47" s="49">
        <f t="shared" si="17"/>
        <v>10737</v>
      </c>
      <c r="O47" s="49">
        <f t="shared" si="17"/>
        <v>981</v>
      </c>
      <c r="P47" s="49">
        <f t="shared" si="17"/>
        <v>2363</v>
      </c>
      <c r="Q47" s="49">
        <f t="shared" si="17"/>
        <v>1677</v>
      </c>
      <c r="R47" s="40">
        <f t="shared" si="2"/>
        <v>16.464604236343366</v>
      </c>
      <c r="S47" s="69" t="s">
        <v>114</v>
      </c>
      <c r="Y47" s="1">
        <f t="shared" si="3"/>
        <v>0</v>
      </c>
    </row>
    <row r="48" spans="1:25" s="1" customFormat="1" ht="13.5" customHeight="1">
      <c r="A48" s="60" t="s">
        <v>115</v>
      </c>
      <c r="B48" s="61" t="s">
        <v>33</v>
      </c>
      <c r="C48" s="62"/>
      <c r="D48" s="63">
        <v>1317</v>
      </c>
      <c r="E48" s="63">
        <v>80</v>
      </c>
      <c r="F48" s="63">
        <v>331</v>
      </c>
      <c r="G48" s="63">
        <v>9</v>
      </c>
      <c r="H48" s="63">
        <v>50</v>
      </c>
      <c r="I48" s="70">
        <v>606</v>
      </c>
      <c r="J48" s="63">
        <f aca="true" t="shared" si="18" ref="J48:J56">SUM(D48:I48)</f>
        <v>2393</v>
      </c>
      <c r="K48" s="64"/>
      <c r="L48" s="63">
        <v>2079</v>
      </c>
      <c r="M48" s="63">
        <v>314</v>
      </c>
      <c r="N48" s="63">
        <v>1835</v>
      </c>
      <c r="O48" s="63">
        <v>160</v>
      </c>
      <c r="P48" s="63">
        <v>357</v>
      </c>
      <c r="Q48" s="63">
        <f aca="true" t="shared" si="19" ref="Q48:Q56">Y48</f>
        <v>228</v>
      </c>
      <c r="R48" s="40">
        <f t="shared" si="2"/>
        <v>14.918512327622233</v>
      </c>
      <c r="S48" s="65" t="s">
        <v>115</v>
      </c>
      <c r="W48" s="1">
        <v>228</v>
      </c>
      <c r="X48" s="1">
        <v>0</v>
      </c>
      <c r="Y48" s="1">
        <f t="shared" si="3"/>
        <v>228</v>
      </c>
    </row>
    <row r="49" spans="1:25" s="1" customFormat="1" ht="13.5" customHeight="1">
      <c r="A49" s="60" t="s">
        <v>116</v>
      </c>
      <c r="B49" s="61" t="s">
        <v>34</v>
      </c>
      <c r="C49" s="62"/>
      <c r="D49" s="63">
        <v>534</v>
      </c>
      <c r="E49" s="63">
        <v>44</v>
      </c>
      <c r="F49" s="63">
        <v>126</v>
      </c>
      <c r="G49" s="63">
        <v>1</v>
      </c>
      <c r="H49" s="63">
        <v>21</v>
      </c>
      <c r="I49" s="70">
        <v>58</v>
      </c>
      <c r="J49" s="63">
        <f t="shared" si="18"/>
        <v>784</v>
      </c>
      <c r="K49" s="64"/>
      <c r="L49" s="63">
        <v>738</v>
      </c>
      <c r="M49" s="63">
        <v>46</v>
      </c>
      <c r="N49" s="63">
        <v>574</v>
      </c>
      <c r="O49" s="63">
        <v>65</v>
      </c>
      <c r="P49" s="63">
        <v>139</v>
      </c>
      <c r="Q49" s="63">
        <f t="shared" si="19"/>
        <v>71</v>
      </c>
      <c r="R49" s="40">
        <f t="shared" si="2"/>
        <v>17.72959183673469</v>
      </c>
      <c r="S49" s="65" t="s">
        <v>116</v>
      </c>
      <c r="W49" s="1">
        <v>71</v>
      </c>
      <c r="X49" s="1">
        <v>0</v>
      </c>
      <c r="Y49" s="1">
        <f t="shared" si="3"/>
        <v>71</v>
      </c>
    </row>
    <row r="50" spans="1:25" s="1" customFormat="1" ht="13.5" customHeight="1">
      <c r="A50" s="60" t="s">
        <v>117</v>
      </c>
      <c r="B50" s="61" t="s">
        <v>35</v>
      </c>
      <c r="C50" s="62"/>
      <c r="D50" s="63">
        <v>1037</v>
      </c>
      <c r="E50" s="63">
        <v>79</v>
      </c>
      <c r="F50" s="63">
        <v>310</v>
      </c>
      <c r="G50" s="63">
        <v>2</v>
      </c>
      <c r="H50" s="63">
        <v>23</v>
      </c>
      <c r="I50" s="70">
        <v>394</v>
      </c>
      <c r="J50" s="63">
        <f t="shared" si="18"/>
        <v>1845</v>
      </c>
      <c r="K50" s="64"/>
      <c r="L50" s="63">
        <v>1498</v>
      </c>
      <c r="M50" s="63">
        <v>347</v>
      </c>
      <c r="N50" s="63">
        <v>1364</v>
      </c>
      <c r="O50" s="63">
        <v>134</v>
      </c>
      <c r="P50" s="63">
        <v>331</v>
      </c>
      <c r="Q50" s="63">
        <f t="shared" si="19"/>
        <v>170</v>
      </c>
      <c r="R50" s="40">
        <f t="shared" si="2"/>
        <v>17.940379403794037</v>
      </c>
      <c r="S50" s="65" t="s">
        <v>117</v>
      </c>
      <c r="W50" s="1">
        <v>170</v>
      </c>
      <c r="X50" s="1">
        <v>0</v>
      </c>
      <c r="Y50" s="1">
        <f t="shared" si="3"/>
        <v>170</v>
      </c>
    </row>
    <row r="51" spans="1:25" s="1" customFormat="1" ht="13.5" customHeight="1">
      <c r="A51" s="60" t="s">
        <v>118</v>
      </c>
      <c r="B51" s="61" t="s">
        <v>36</v>
      </c>
      <c r="C51" s="62"/>
      <c r="D51" s="63">
        <v>987</v>
      </c>
      <c r="E51" s="63">
        <v>123</v>
      </c>
      <c r="F51" s="63">
        <v>117</v>
      </c>
      <c r="G51" s="63">
        <v>1</v>
      </c>
      <c r="H51" s="63">
        <v>5</v>
      </c>
      <c r="I51" s="70">
        <v>10</v>
      </c>
      <c r="J51" s="63">
        <f t="shared" si="18"/>
        <v>1243</v>
      </c>
      <c r="K51" s="64"/>
      <c r="L51" s="63">
        <v>819</v>
      </c>
      <c r="M51" s="63">
        <v>424</v>
      </c>
      <c r="N51" s="63">
        <v>987</v>
      </c>
      <c r="O51" s="63">
        <v>82</v>
      </c>
      <c r="P51" s="63">
        <v>165</v>
      </c>
      <c r="Q51" s="63">
        <f t="shared" si="19"/>
        <v>119</v>
      </c>
      <c r="R51" s="40">
        <f t="shared" si="2"/>
        <v>13.274336283185843</v>
      </c>
      <c r="S51" s="65" t="s">
        <v>118</v>
      </c>
      <c r="W51" s="1">
        <v>119</v>
      </c>
      <c r="X51" s="1">
        <v>0</v>
      </c>
      <c r="Y51" s="1">
        <f t="shared" si="3"/>
        <v>119</v>
      </c>
    </row>
    <row r="52" spans="1:25" s="1" customFormat="1" ht="13.5" customHeight="1">
      <c r="A52" s="60" t="s">
        <v>119</v>
      </c>
      <c r="B52" s="61" t="s">
        <v>37</v>
      </c>
      <c r="C52" s="62"/>
      <c r="D52" s="63">
        <v>1889</v>
      </c>
      <c r="E52" s="63">
        <v>169</v>
      </c>
      <c r="F52" s="63">
        <v>351</v>
      </c>
      <c r="G52" s="63">
        <v>4</v>
      </c>
      <c r="H52" s="63">
        <v>75</v>
      </c>
      <c r="I52" s="70">
        <v>515</v>
      </c>
      <c r="J52" s="63">
        <f t="shared" si="18"/>
        <v>3003</v>
      </c>
      <c r="K52" s="64"/>
      <c r="L52" s="63">
        <v>2618</v>
      </c>
      <c r="M52" s="63">
        <v>385</v>
      </c>
      <c r="N52" s="63">
        <v>2274</v>
      </c>
      <c r="O52" s="63">
        <v>185</v>
      </c>
      <c r="P52" s="63">
        <v>457</v>
      </c>
      <c r="Q52" s="63">
        <f t="shared" si="19"/>
        <v>275</v>
      </c>
      <c r="R52" s="40">
        <f t="shared" si="2"/>
        <v>15.21811521811522</v>
      </c>
      <c r="S52" s="65" t="s">
        <v>119</v>
      </c>
      <c r="W52" s="1">
        <v>275</v>
      </c>
      <c r="X52" s="1">
        <v>0</v>
      </c>
      <c r="Y52" s="1">
        <f t="shared" si="3"/>
        <v>275</v>
      </c>
    </row>
    <row r="53" spans="1:25" s="1" customFormat="1" ht="10.5" customHeight="1" hidden="1">
      <c r="A53" s="60"/>
      <c r="B53" s="61"/>
      <c r="C53" s="62"/>
      <c r="D53" s="63"/>
      <c r="E53" s="63"/>
      <c r="F53" s="63"/>
      <c r="G53" s="63"/>
      <c r="H53" s="63"/>
      <c r="I53" s="74"/>
      <c r="J53" s="63">
        <f t="shared" si="18"/>
        <v>0</v>
      </c>
      <c r="K53" s="64"/>
      <c r="L53" s="63"/>
      <c r="M53" s="63"/>
      <c r="N53" s="63"/>
      <c r="O53" s="63"/>
      <c r="P53" s="63"/>
      <c r="Q53" s="63">
        <f t="shared" si="19"/>
        <v>0</v>
      </c>
      <c r="R53" s="40" t="e">
        <f t="shared" si="2"/>
        <v>#DIV/0!</v>
      </c>
      <c r="S53" s="65"/>
      <c r="Y53" s="1">
        <f t="shared" si="3"/>
        <v>0</v>
      </c>
    </row>
    <row r="54" spans="1:25" s="1" customFormat="1" ht="13.5" customHeight="1">
      <c r="A54" s="60" t="s">
        <v>120</v>
      </c>
      <c r="B54" s="61" t="s">
        <v>38</v>
      </c>
      <c r="C54" s="62"/>
      <c r="D54" s="63">
        <v>1264</v>
      </c>
      <c r="E54" s="63">
        <v>108</v>
      </c>
      <c r="F54" s="63">
        <v>367</v>
      </c>
      <c r="G54" s="63">
        <v>2</v>
      </c>
      <c r="H54" s="63">
        <v>23</v>
      </c>
      <c r="I54" s="70">
        <v>52</v>
      </c>
      <c r="J54" s="63">
        <f t="shared" si="18"/>
        <v>1816</v>
      </c>
      <c r="K54" s="64"/>
      <c r="L54" s="63">
        <v>1778</v>
      </c>
      <c r="M54" s="63">
        <v>38</v>
      </c>
      <c r="N54" s="63">
        <v>1264</v>
      </c>
      <c r="O54" s="63">
        <v>155</v>
      </c>
      <c r="P54" s="63">
        <v>380</v>
      </c>
      <c r="Q54" s="63">
        <f t="shared" si="19"/>
        <v>450</v>
      </c>
      <c r="R54" s="40">
        <f t="shared" si="2"/>
        <v>20.92511013215859</v>
      </c>
      <c r="S54" s="65" t="s">
        <v>120</v>
      </c>
      <c r="W54" s="1">
        <v>100</v>
      </c>
      <c r="X54" s="1">
        <v>350</v>
      </c>
      <c r="Y54" s="1">
        <f t="shared" si="3"/>
        <v>450</v>
      </c>
    </row>
    <row r="55" spans="1:25" s="1" customFormat="1" ht="13.5" customHeight="1">
      <c r="A55" s="60" t="s">
        <v>121</v>
      </c>
      <c r="B55" s="61" t="s">
        <v>39</v>
      </c>
      <c r="C55" s="62"/>
      <c r="D55" s="63">
        <v>1494</v>
      </c>
      <c r="E55" s="63">
        <v>88</v>
      </c>
      <c r="F55" s="63">
        <v>404</v>
      </c>
      <c r="G55" s="63">
        <v>5</v>
      </c>
      <c r="H55" s="63">
        <v>74</v>
      </c>
      <c r="I55" s="70">
        <v>56</v>
      </c>
      <c r="J55" s="63">
        <f t="shared" si="18"/>
        <v>2121</v>
      </c>
      <c r="K55" s="64"/>
      <c r="L55" s="63">
        <v>1731</v>
      </c>
      <c r="M55" s="63">
        <v>390</v>
      </c>
      <c r="N55" s="63">
        <v>1530</v>
      </c>
      <c r="O55" s="63">
        <v>124</v>
      </c>
      <c r="P55" s="63">
        <v>381</v>
      </c>
      <c r="Q55" s="63">
        <f t="shared" si="19"/>
        <v>226</v>
      </c>
      <c r="R55" s="40">
        <f t="shared" si="2"/>
        <v>17.963224893917964</v>
      </c>
      <c r="S55" s="65" t="s">
        <v>121</v>
      </c>
      <c r="W55" s="1">
        <v>206</v>
      </c>
      <c r="X55" s="1">
        <v>20</v>
      </c>
      <c r="Y55" s="1">
        <f t="shared" si="3"/>
        <v>226</v>
      </c>
    </row>
    <row r="56" spans="1:25" s="1" customFormat="1" ht="13.5" customHeight="1">
      <c r="A56" s="60" t="s">
        <v>122</v>
      </c>
      <c r="B56" s="61" t="s">
        <v>40</v>
      </c>
      <c r="C56" s="62"/>
      <c r="D56" s="63">
        <v>775</v>
      </c>
      <c r="E56" s="63">
        <v>49</v>
      </c>
      <c r="F56" s="63">
        <v>152</v>
      </c>
      <c r="G56" s="63">
        <v>3</v>
      </c>
      <c r="H56" s="63">
        <v>26</v>
      </c>
      <c r="I56" s="70">
        <v>142</v>
      </c>
      <c r="J56" s="63">
        <f t="shared" si="18"/>
        <v>1147</v>
      </c>
      <c r="K56" s="64"/>
      <c r="L56" s="63">
        <v>1055</v>
      </c>
      <c r="M56" s="63">
        <v>92</v>
      </c>
      <c r="N56" s="63">
        <v>909</v>
      </c>
      <c r="O56" s="63">
        <v>76</v>
      </c>
      <c r="P56" s="63">
        <v>153</v>
      </c>
      <c r="Q56" s="63">
        <f t="shared" si="19"/>
        <v>138</v>
      </c>
      <c r="R56" s="40">
        <f t="shared" si="2"/>
        <v>13.339145597210115</v>
      </c>
      <c r="S56" s="65" t="s">
        <v>122</v>
      </c>
      <c r="W56" s="1">
        <v>138</v>
      </c>
      <c r="X56" s="1">
        <v>0</v>
      </c>
      <c r="Y56" s="1">
        <f t="shared" si="3"/>
        <v>138</v>
      </c>
    </row>
    <row r="57" spans="1:25" s="59" customFormat="1" ht="26.25" customHeight="1">
      <c r="A57" s="66" t="s">
        <v>123</v>
      </c>
      <c r="B57" s="67" t="s">
        <v>41</v>
      </c>
      <c r="C57" s="68"/>
      <c r="D57" s="49">
        <f aca="true" t="shared" si="20" ref="D57:J57">SUM(D58:D61)</f>
        <v>2927</v>
      </c>
      <c r="E57" s="49">
        <f t="shared" si="20"/>
        <v>283</v>
      </c>
      <c r="F57" s="49">
        <f t="shared" si="20"/>
        <v>1012</v>
      </c>
      <c r="G57" s="49">
        <f t="shared" si="20"/>
        <v>11</v>
      </c>
      <c r="H57" s="49">
        <f t="shared" si="20"/>
        <v>82</v>
      </c>
      <c r="I57" s="49">
        <f t="shared" si="20"/>
        <v>1128</v>
      </c>
      <c r="J57" s="49">
        <f t="shared" si="20"/>
        <v>5443</v>
      </c>
      <c r="K57" s="49"/>
      <c r="L57" s="49">
        <f aca="true" t="shared" si="21" ref="L57:Q57">SUM(L58:L61)</f>
        <v>4576</v>
      </c>
      <c r="M57" s="49">
        <f t="shared" si="21"/>
        <v>867</v>
      </c>
      <c r="N57" s="49">
        <f t="shared" si="21"/>
        <v>3992</v>
      </c>
      <c r="O57" s="49">
        <f t="shared" si="21"/>
        <v>377</v>
      </c>
      <c r="P57" s="49">
        <f t="shared" si="21"/>
        <v>1025</v>
      </c>
      <c r="Q57" s="49">
        <f t="shared" si="21"/>
        <v>366</v>
      </c>
      <c r="R57" s="40">
        <f t="shared" si="2"/>
        <v>18.83152673158185</v>
      </c>
      <c r="S57" s="69" t="s">
        <v>123</v>
      </c>
      <c r="Y57" s="1">
        <f t="shared" si="3"/>
        <v>0</v>
      </c>
    </row>
    <row r="58" spans="1:25" s="1" customFormat="1" ht="13.5" customHeight="1">
      <c r="A58" s="75" t="s">
        <v>124</v>
      </c>
      <c r="B58" s="76" t="s">
        <v>42</v>
      </c>
      <c r="C58" s="77"/>
      <c r="D58" s="63">
        <v>706</v>
      </c>
      <c r="E58" s="63">
        <v>104</v>
      </c>
      <c r="F58" s="63">
        <v>387</v>
      </c>
      <c r="G58" s="63">
        <v>4</v>
      </c>
      <c r="H58" s="63">
        <v>33</v>
      </c>
      <c r="I58" s="70">
        <v>539</v>
      </c>
      <c r="J58" s="63">
        <f>SUM(D58:I58)</f>
        <v>1773</v>
      </c>
      <c r="K58" s="64"/>
      <c r="L58" s="63">
        <v>1386</v>
      </c>
      <c r="M58" s="63">
        <v>387</v>
      </c>
      <c r="N58" s="63">
        <v>1243</v>
      </c>
      <c r="O58" s="63">
        <v>126</v>
      </c>
      <c r="P58" s="70">
        <v>387</v>
      </c>
      <c r="Q58" s="63">
        <f>Y58</f>
        <v>162</v>
      </c>
      <c r="R58" s="40">
        <f t="shared" si="2"/>
        <v>21.82741116751269</v>
      </c>
      <c r="S58" s="78" t="s">
        <v>124</v>
      </c>
      <c r="W58" s="1">
        <v>162</v>
      </c>
      <c r="X58" s="1">
        <v>0</v>
      </c>
      <c r="Y58" s="1">
        <f t="shared" si="3"/>
        <v>162</v>
      </c>
    </row>
    <row r="59" spans="1:25" s="1" customFormat="1" ht="13.5" customHeight="1">
      <c r="A59" s="75" t="s">
        <v>125</v>
      </c>
      <c r="B59" s="76" t="s">
        <v>43</v>
      </c>
      <c r="C59" s="77"/>
      <c r="D59" s="63">
        <v>838</v>
      </c>
      <c r="E59" s="63">
        <v>77</v>
      </c>
      <c r="F59" s="63">
        <v>135</v>
      </c>
      <c r="G59" s="63">
        <v>2</v>
      </c>
      <c r="H59" s="63">
        <v>10</v>
      </c>
      <c r="I59" s="70">
        <v>199</v>
      </c>
      <c r="J59" s="63">
        <f>SUM(D59:I59)</f>
        <v>1261</v>
      </c>
      <c r="K59" s="64"/>
      <c r="L59" s="63">
        <v>1142</v>
      </c>
      <c r="M59" s="63">
        <v>119</v>
      </c>
      <c r="N59" s="63">
        <v>1019</v>
      </c>
      <c r="O59" s="63">
        <v>80</v>
      </c>
      <c r="P59" s="63">
        <v>151</v>
      </c>
      <c r="Q59" s="63">
        <f>Y59</f>
        <v>12</v>
      </c>
      <c r="R59" s="40">
        <f t="shared" si="2"/>
        <v>11.9746233148295</v>
      </c>
      <c r="S59" s="78" t="s">
        <v>125</v>
      </c>
      <c r="W59" s="1">
        <v>12</v>
      </c>
      <c r="X59" s="1">
        <v>0</v>
      </c>
      <c r="Y59" s="1">
        <f t="shared" si="3"/>
        <v>12</v>
      </c>
    </row>
    <row r="60" spans="1:25" s="1" customFormat="1" ht="13.5" customHeight="1">
      <c r="A60" s="75" t="s">
        <v>126</v>
      </c>
      <c r="B60" s="76" t="s">
        <v>44</v>
      </c>
      <c r="C60" s="77"/>
      <c r="D60" s="63">
        <v>542</v>
      </c>
      <c r="E60" s="63">
        <v>54</v>
      </c>
      <c r="F60" s="63">
        <v>191</v>
      </c>
      <c r="G60" s="63">
        <v>2</v>
      </c>
      <c r="H60" s="63">
        <v>11</v>
      </c>
      <c r="I60" s="39">
        <v>145</v>
      </c>
      <c r="J60" s="63">
        <f>SUM(D60:I60)</f>
        <v>945</v>
      </c>
      <c r="K60" s="64"/>
      <c r="L60" s="63">
        <v>829</v>
      </c>
      <c r="M60" s="63">
        <v>116</v>
      </c>
      <c r="N60" s="63">
        <v>662</v>
      </c>
      <c r="O60" s="63">
        <v>73</v>
      </c>
      <c r="P60" s="63">
        <v>200</v>
      </c>
      <c r="Q60" s="63">
        <f>Y60</f>
        <v>67</v>
      </c>
      <c r="R60" s="40">
        <f t="shared" si="2"/>
        <v>21.164021164021165</v>
      </c>
      <c r="S60" s="78" t="s">
        <v>126</v>
      </c>
      <c r="W60" s="1">
        <v>66</v>
      </c>
      <c r="X60" s="1">
        <v>1</v>
      </c>
      <c r="Y60" s="1">
        <f t="shared" si="3"/>
        <v>67</v>
      </c>
    </row>
    <row r="61" spans="1:25" s="1" customFormat="1" ht="13.5" customHeight="1">
      <c r="A61" s="75" t="s">
        <v>127</v>
      </c>
      <c r="B61" s="76" t="s">
        <v>45</v>
      </c>
      <c r="C61" s="77"/>
      <c r="D61" s="63">
        <v>841</v>
      </c>
      <c r="E61" s="63">
        <v>48</v>
      </c>
      <c r="F61" s="63">
        <v>299</v>
      </c>
      <c r="G61" s="63">
        <v>3</v>
      </c>
      <c r="H61" s="63">
        <v>28</v>
      </c>
      <c r="I61" s="39">
        <v>245</v>
      </c>
      <c r="J61" s="63">
        <f>SUM(D61:I61)</f>
        <v>1464</v>
      </c>
      <c r="K61" s="64"/>
      <c r="L61" s="63">
        <v>1219</v>
      </c>
      <c r="M61" s="63">
        <v>245</v>
      </c>
      <c r="N61" s="63">
        <v>1068</v>
      </c>
      <c r="O61" s="63">
        <v>98</v>
      </c>
      <c r="P61" s="63">
        <v>287</v>
      </c>
      <c r="Q61" s="63">
        <f>Y61</f>
        <v>125</v>
      </c>
      <c r="R61" s="40">
        <f t="shared" si="2"/>
        <v>19.60382513661202</v>
      </c>
      <c r="S61" s="78" t="s">
        <v>127</v>
      </c>
      <c r="W61" s="1">
        <v>125</v>
      </c>
      <c r="X61" s="1">
        <v>0</v>
      </c>
      <c r="Y61" s="1">
        <f t="shared" si="3"/>
        <v>125</v>
      </c>
    </row>
    <row r="62" spans="1:19" s="86" customFormat="1" ht="12" customHeight="1" thickBot="1">
      <c r="A62" s="79"/>
      <c r="B62" s="80"/>
      <c r="C62" s="81"/>
      <c r="D62" s="82"/>
      <c r="E62" s="82"/>
      <c r="F62" s="82"/>
      <c r="G62" s="82"/>
      <c r="H62" s="82"/>
      <c r="I62" s="82"/>
      <c r="J62" s="82"/>
      <c r="K62" s="83"/>
      <c r="L62" s="82"/>
      <c r="M62" s="82"/>
      <c r="N62" s="82"/>
      <c r="O62" s="82"/>
      <c r="P62" s="82"/>
      <c r="Q62" s="82"/>
      <c r="R62" s="84"/>
      <c r="S62" s="85"/>
    </row>
    <row r="63" spans="9:12" ht="14.25" thickTop="1">
      <c r="I63" s="74"/>
      <c r="L63" t="s">
        <v>128</v>
      </c>
    </row>
    <row r="64" spans="12:14" ht="13.5">
      <c r="L64" t="s">
        <v>129</v>
      </c>
      <c r="N64" t="s">
        <v>130</v>
      </c>
    </row>
    <row r="66" spans="4:17" ht="13.5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</sheetData>
  <mergeCells count="24">
    <mergeCell ref="R5:R6"/>
    <mergeCell ref="N4:R4"/>
    <mergeCell ref="N5:N6"/>
    <mergeCell ref="O5:O6"/>
    <mergeCell ref="P5:P6"/>
    <mergeCell ref="Q5:Q6"/>
    <mergeCell ref="L1:Q1"/>
    <mergeCell ref="A8:B8"/>
    <mergeCell ref="A9:B9"/>
    <mergeCell ref="F1:J1"/>
    <mergeCell ref="L5:M5"/>
    <mergeCell ref="I5:I6"/>
    <mergeCell ref="H5:H6"/>
    <mergeCell ref="G5:G6"/>
    <mergeCell ref="D5:D6"/>
    <mergeCell ref="O3:S3"/>
    <mergeCell ref="A12:B12"/>
    <mergeCell ref="A4:C6"/>
    <mergeCell ref="J5:J6"/>
    <mergeCell ref="E5:E6"/>
    <mergeCell ref="F5:F6"/>
    <mergeCell ref="A10:B10"/>
    <mergeCell ref="D4:M4"/>
    <mergeCell ref="A11:B11"/>
  </mergeCells>
  <printOptions/>
  <pageMargins left="0.5905511811023623" right="0.1968503937007874" top="0.5118110236220472" bottom="0" header="11.10236220472441" footer="0.5118110236220472"/>
  <pageSetup horizontalDpi="600" verticalDpi="600" orientation="portrait" paperSize="9" scale="79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2006-12-28T02:00:06Z</dcterms:created>
  <dcterms:modified xsi:type="dcterms:W3CDTF">2006-12-28T02:00:06Z</dcterms:modified>
  <cp:category/>
  <cp:version/>
  <cp:contentType/>
  <cp:contentStatus/>
</cp:coreProperties>
</file>