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1"/>
  </bookViews>
  <sheets>
    <sheet name="160-1" sheetId="1" r:id="rId1"/>
    <sheet name="160-2,3" sheetId="2" r:id="rId2"/>
  </sheets>
  <definedNames>
    <definedName name="_xlnm.Print_Area" localSheetId="0">'160-1'!$A$1:$O$80</definedName>
    <definedName name="_xlnm.Print_Area" localSheetId="1">'160-2,3'!$A$1:$M$28</definedName>
  </definedNames>
  <calcPr fullCalcOnLoad="1"/>
</workbook>
</file>

<file path=xl/sharedStrings.xml><?xml version="1.0" encoding="utf-8"?>
<sst xmlns="http://schemas.openxmlformats.org/spreadsheetml/2006/main" count="185" uniqueCount="167">
  <si>
    <t>地方消費税</t>
  </si>
  <si>
    <t>産業廃棄物処理場税</t>
  </si>
  <si>
    <t>地方消費税清算金</t>
  </si>
  <si>
    <t>地方特例交付金</t>
  </si>
  <si>
    <t>工鉱業費</t>
  </si>
  <si>
    <t>地方消費税交付金</t>
  </si>
  <si>
    <t>利子割精算金</t>
  </si>
  <si>
    <t>特別地方消費税交付金</t>
  </si>
  <si>
    <t>平成 16 年度</t>
  </si>
  <si>
    <t>平成</t>
  </si>
  <si>
    <t>16年度</t>
  </si>
  <si>
    <t>１  一   般   会   計　</t>
  </si>
  <si>
    <t>２   特  別  会  計</t>
  </si>
  <si>
    <t>３   企  業  会  計</t>
  </si>
  <si>
    <t>決算額</t>
  </si>
  <si>
    <t>用品調達等集中管理事業</t>
  </si>
  <si>
    <t>電気事業</t>
  </si>
  <si>
    <t>収入証紙</t>
  </si>
  <si>
    <t>収益的</t>
  </si>
  <si>
    <t>資本的</t>
  </si>
  <si>
    <t>農業改良資金助成事業</t>
  </si>
  <si>
    <t>工業用水道事業</t>
  </si>
  <si>
    <t>県営林事業</t>
  </si>
  <si>
    <t>県営境港水産施設事業</t>
  </si>
  <si>
    <t>県立学校農業実習</t>
  </si>
  <si>
    <t>埋立事業</t>
  </si>
  <si>
    <t>県立学校水産実習船実習</t>
  </si>
  <si>
    <t>林業改善資金助成事業</t>
  </si>
  <si>
    <t>沿岸漁業改善資金助成事業</t>
  </si>
  <si>
    <t>病院事業</t>
  </si>
  <si>
    <t>天神川流域下水道事業</t>
  </si>
  <si>
    <t>港湾整備事業</t>
  </si>
  <si>
    <t>母子寡婦福祉資金貸付事業</t>
  </si>
  <si>
    <t xml:space="preserve"> 歳   入  ・  歳   出 </t>
  </si>
  <si>
    <t xml:space="preserve">  平成13～平成16年度</t>
  </si>
  <si>
    <t>県企業局｢鳥取県営企業決算書」　　　　</t>
  </si>
  <si>
    <t xml:space="preserve">  (単位 千円)</t>
  </si>
  <si>
    <t>県出納局「鳥取県歳入歳出決算書」</t>
  </si>
  <si>
    <t xml:space="preserve">  </t>
  </si>
  <si>
    <t>(単位 千円)  　　　　 県病院局｢鳥取県営病院事業決算報告書」</t>
  </si>
  <si>
    <t>科     目</t>
  </si>
  <si>
    <t>区   分</t>
  </si>
  <si>
    <t>歳  入</t>
  </si>
  <si>
    <t>歳  出</t>
  </si>
  <si>
    <t>収  入</t>
  </si>
  <si>
    <t>支  出</t>
  </si>
  <si>
    <r>
      <t>平成 13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年度</t>
    </r>
  </si>
  <si>
    <t>平成</t>
  </si>
  <si>
    <r>
      <t>13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年度</t>
    </r>
  </si>
  <si>
    <t>中小企業近代化資金助成事業</t>
  </si>
  <si>
    <t>構成比</t>
  </si>
  <si>
    <t>県税</t>
  </si>
  <si>
    <t>議会費</t>
  </si>
  <si>
    <t>県民税</t>
  </si>
  <si>
    <t>総務費</t>
  </si>
  <si>
    <t>事業税</t>
  </si>
  <si>
    <t>総務管理費</t>
  </si>
  <si>
    <t>企画費</t>
  </si>
  <si>
    <t>不動産取得税</t>
  </si>
  <si>
    <t>徴税費</t>
  </si>
  <si>
    <t>県たばこ税</t>
  </si>
  <si>
    <t>市町村振興費</t>
  </si>
  <si>
    <t>ゴルフ場利用税</t>
  </si>
  <si>
    <t>選挙費</t>
  </si>
  <si>
    <t>自動車税</t>
  </si>
  <si>
    <t>防災費</t>
  </si>
  <si>
    <t>鉱区税</t>
  </si>
  <si>
    <t>統計調査費</t>
  </si>
  <si>
    <t>狩猟者登録税</t>
  </si>
  <si>
    <t>人事委員会費</t>
  </si>
  <si>
    <t>自動車取得税</t>
  </si>
  <si>
    <t>監査委員費</t>
  </si>
  <si>
    <t>軽油引取税</t>
  </si>
  <si>
    <t>民生費</t>
  </si>
  <si>
    <t>入猟税</t>
  </si>
  <si>
    <t>社会福祉費</t>
  </si>
  <si>
    <t>児童福祉費</t>
  </si>
  <si>
    <t>旧法による税</t>
  </si>
  <si>
    <t>生活保護費</t>
  </si>
  <si>
    <t>災害援助費</t>
  </si>
  <si>
    <t>衛生費</t>
  </si>
  <si>
    <t>公衆衛生費</t>
  </si>
  <si>
    <t>地方譲与税</t>
  </si>
  <si>
    <t>環境衛生費</t>
  </si>
  <si>
    <t>地方道路譲与税</t>
  </si>
  <si>
    <t>保健所費</t>
  </si>
  <si>
    <t>石油ガス譲与税</t>
  </si>
  <si>
    <t>医薬費</t>
  </si>
  <si>
    <t>航空機燃料譲与税</t>
  </si>
  <si>
    <t>労働費</t>
  </si>
  <si>
    <t>労政費</t>
  </si>
  <si>
    <t>職業訓練費</t>
  </si>
  <si>
    <t>労働委員会費</t>
  </si>
  <si>
    <t>地方交付税</t>
  </si>
  <si>
    <t>農林水産業費</t>
  </si>
  <si>
    <t>農業費</t>
  </si>
  <si>
    <t>交通安全対策特別交付金</t>
  </si>
  <si>
    <t>畜産業費</t>
  </si>
  <si>
    <t>農地費</t>
  </si>
  <si>
    <t>分担金及び負担金</t>
  </si>
  <si>
    <t>林業費</t>
  </si>
  <si>
    <t>分担金</t>
  </si>
  <si>
    <t>水産業費</t>
  </si>
  <si>
    <t>負担金</t>
  </si>
  <si>
    <t>商工費</t>
  </si>
  <si>
    <t>商業費</t>
  </si>
  <si>
    <t>使用料及び手数料</t>
  </si>
  <si>
    <t>使用料</t>
  </si>
  <si>
    <t>観光費</t>
  </si>
  <si>
    <t>手数料</t>
  </si>
  <si>
    <t>土木費</t>
  </si>
  <si>
    <t>土木管理費</t>
  </si>
  <si>
    <t>国庫支出金</t>
  </si>
  <si>
    <t>道路橋りょう費</t>
  </si>
  <si>
    <t>国庫負担金</t>
  </si>
  <si>
    <t>河川海岸費</t>
  </si>
  <si>
    <t>国庫補助金</t>
  </si>
  <si>
    <t>港湾費</t>
  </si>
  <si>
    <t>委託金</t>
  </si>
  <si>
    <t>都市計画費</t>
  </si>
  <si>
    <t>住宅費</t>
  </si>
  <si>
    <t>財産収入</t>
  </si>
  <si>
    <t>警察費</t>
  </si>
  <si>
    <t>財産運用収入</t>
  </si>
  <si>
    <t>警察管理費</t>
  </si>
  <si>
    <t>財産売払収入</t>
  </si>
  <si>
    <t>警察活動費</t>
  </si>
  <si>
    <t>教育費</t>
  </si>
  <si>
    <t>寄附金</t>
  </si>
  <si>
    <t>教育総務費</t>
  </si>
  <si>
    <t>小学校費</t>
  </si>
  <si>
    <t>繰入金</t>
  </si>
  <si>
    <t>中学校費</t>
  </si>
  <si>
    <t>特別会計繰入金</t>
  </si>
  <si>
    <t>高等学校費</t>
  </si>
  <si>
    <t>基金繰入金</t>
  </si>
  <si>
    <t>特殊学校費</t>
  </si>
  <si>
    <t>社会教育費</t>
  </si>
  <si>
    <t>繰越金</t>
  </si>
  <si>
    <t>保健体育費</t>
  </si>
  <si>
    <t>災害復旧費</t>
  </si>
  <si>
    <t>諸収入</t>
  </si>
  <si>
    <t>農林水産施設災害復旧費</t>
  </si>
  <si>
    <t>延滞金、加算金及び過料</t>
  </si>
  <si>
    <t>土木施設災害復旧費</t>
  </si>
  <si>
    <t>県預金利子</t>
  </si>
  <si>
    <t>公債費</t>
  </si>
  <si>
    <t>公営企業貸付金元利収入</t>
  </si>
  <si>
    <t>諸支出金</t>
  </si>
  <si>
    <t>貸付金元利収入</t>
  </si>
  <si>
    <t>公営企業支出金</t>
  </si>
  <si>
    <t>受託事業収入</t>
  </si>
  <si>
    <t>収益事業収入</t>
  </si>
  <si>
    <t>利子割交付金</t>
  </si>
  <si>
    <t>利子割清算金収入</t>
  </si>
  <si>
    <t>雑入</t>
  </si>
  <si>
    <t>ゴルフ場利用税交付金</t>
  </si>
  <si>
    <t>自動車取得税交付金</t>
  </si>
  <si>
    <t>県債</t>
  </si>
  <si>
    <t>予備費</t>
  </si>
  <si>
    <r>
      <t xml:space="preserve">160  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県  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財  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政  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の  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科  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目  </t>
    </r>
    <r>
      <rPr>
        <b/>
        <sz val="12"/>
        <rFont val="ＭＳ 明朝"/>
        <family val="1"/>
      </rPr>
      <t xml:space="preserve"> </t>
    </r>
    <r>
      <rPr>
        <b/>
        <sz val="22"/>
        <rFont val="ＭＳ 明朝"/>
        <family val="1"/>
      </rPr>
      <t>別</t>
    </r>
  </si>
  <si>
    <t>　　　　 県出納局「鳥取県歳入歳出決算書」</t>
  </si>
  <si>
    <r>
      <t xml:space="preserve">歳      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入</t>
    </r>
  </si>
  <si>
    <r>
      <t xml:space="preserve">歳   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出</t>
    </r>
  </si>
  <si>
    <t>款     項</t>
  </si>
  <si>
    <t>平成</t>
  </si>
  <si>
    <t>13年度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</si>
</sst>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_ ;_ * \-#\ ###\ ###\ ##0.0_ ;_ * &quot;-&quot;_ ;_ @_ "/>
    <numFmt numFmtId="183" formatCode="#\ ###\ ###\ ##0.0\ ;\-#\ ###\ ###\ ##0.0\ "/>
    <numFmt numFmtId="184" formatCode="#\ ###\ ###\ ##0\ ;\-#\ ###\ ###\ ##0\ "/>
    <numFmt numFmtId="185" formatCode="0.0_);[Red]\(0.0\)"/>
    <numFmt numFmtId="186" formatCode="_ * #,##0.0_ ;_ * \-#,##0.0_ ;_ * &quot;-&quot;?_ ;_ @_ "/>
    <numFmt numFmtId="187" formatCode="_ * #\ ###\ ###\ ##0.00_ ;_ * &quot;△&quot;#\ ###\ ###\ ##0.00_ ;_ * &quot;-&quot;_ ;_ @_ "/>
    <numFmt numFmtId="188" formatCode="#\ ###\ ###\ ##0;\-#\ ###\ ###\ ##0"/>
    <numFmt numFmtId="189" formatCode="0_ "/>
    <numFmt numFmtId="190" formatCode="_ * #\ ###\ ###\ ##0_ ;_ * \-#\ ###\ ###\ ##0_ ;&quot;-&quot;_ ;_ @_ "/>
    <numFmt numFmtId="191" formatCode="_ * #\ ###\ ###\ ##0_ ;_ * \-#\ ###\ ###\ ##0_ ;&quot;-&quot;_ ;_ &quot;-&quot;@_ "/>
    <numFmt numFmtId="192" formatCode="#,##0.0_ "/>
    <numFmt numFmtId="193" formatCode="#,##0.0\ ;&quot;△ &quot;#,##0.0\ "/>
    <numFmt numFmtId="194" formatCode="#\ ##0\ "/>
  </numFmts>
  <fonts count="1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name val="太ミンA101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6"/>
      <name val="太ミンA101"/>
      <family val="3"/>
    </font>
    <font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right" vertical="top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81" fontId="0" fillId="0" borderId="6" xfId="0" applyNumberFormat="1" applyFont="1" applyBorder="1" applyAlignment="1">
      <alignment horizontal="right" vertical="center" shrinkToFit="1"/>
    </xf>
    <xf numFmtId="181" fontId="0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181" fontId="0" fillId="0" borderId="6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181" fontId="9" fillId="0" borderId="6" xfId="0" applyNumberFormat="1" applyFont="1" applyBorder="1" applyAlignment="1">
      <alignment horizontal="right" vertical="center" shrinkToFit="1"/>
    </xf>
    <xf numFmtId="181" fontId="9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181" fontId="9" fillId="0" borderId="6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181" fontId="0" fillId="0" borderId="6" xfId="0" applyNumberFormat="1" applyFill="1" applyBorder="1" applyAlignment="1">
      <alignment horizontal="right" vertical="center"/>
    </xf>
    <xf numFmtId="181" fontId="0" fillId="0" borderId="0" xfId="0" applyNumberFormat="1" applyFill="1" applyBorder="1" applyAlignment="1">
      <alignment horizontal="right" vertical="center"/>
    </xf>
    <xf numFmtId="181" fontId="0" fillId="0" borderId="6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181" fontId="0" fillId="0" borderId="8" xfId="0" applyNumberFormat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8" xfId="0" applyNumberForma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181" fontId="0" fillId="0" borderId="0" xfId="0" applyNumberFormat="1" applyAlignment="1">
      <alignment vertical="top"/>
    </xf>
    <xf numFmtId="0" fontId="0" fillId="0" borderId="11" xfId="0" applyBorder="1" applyAlignment="1">
      <alignment horizontal="distributed" vertical="center"/>
    </xf>
    <xf numFmtId="181" fontId="0" fillId="0" borderId="6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0" fontId="1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78" fontId="0" fillId="0" borderId="0" xfId="0" applyNumberFormat="1" applyBorder="1" applyAlignment="1" quotePrefix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6" xfId="0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left" vertical="center"/>
    </xf>
    <xf numFmtId="178" fontId="9" fillId="0" borderId="0" xfId="0" applyNumberFormat="1" applyFont="1" applyBorder="1" applyAlignment="1" quotePrefix="1">
      <alignment horizontal="right" vertical="center"/>
    </xf>
    <xf numFmtId="181" fontId="9" fillId="0" borderId="6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81" fontId="0" fillId="0" borderId="6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Font="1" applyAlignment="1">
      <alignment horizontal="distributed" vertical="center"/>
    </xf>
    <xf numFmtId="178" fontId="0" fillId="0" borderId="0" xfId="0" applyNumberFormat="1" applyFon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181" fontId="9" fillId="0" borderId="10" xfId="0" applyNumberFormat="1" applyFont="1" applyBorder="1" applyAlignment="1">
      <alignment horizontal="right" vertical="center"/>
    </xf>
    <xf numFmtId="181" fontId="9" fillId="0" borderId="8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14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right" vertical="top"/>
    </xf>
    <xf numFmtId="0" fontId="8" fillId="0" borderId="0" xfId="0" applyFont="1" applyAlignment="1">
      <alignment horizontal="right"/>
    </xf>
    <xf numFmtId="0" fontId="0" fillId="0" borderId="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85" workbookViewId="0" topLeftCell="A1">
      <selection activeCell="G7" sqref="G7"/>
    </sheetView>
  </sheetViews>
  <sheetFormatPr defaultColWidth="8.796875" defaultRowHeight="14.25"/>
  <cols>
    <col min="1" max="1" width="2.09765625" style="0" customWidth="1"/>
    <col min="2" max="2" width="2.3984375" style="0" customWidth="1"/>
    <col min="3" max="3" width="14.3984375" style="0" customWidth="1"/>
    <col min="4" max="4" width="9.09765625" style="0" customWidth="1"/>
    <col min="5" max="5" width="1.1015625" style="0" customWidth="1"/>
    <col min="6" max="6" width="17.09765625" style="0" customWidth="1"/>
    <col min="7" max="7" width="11.09765625" style="0" customWidth="1"/>
    <col min="8" max="8" width="7" style="0" customWidth="1"/>
    <col min="9" max="10" width="2.59765625" style="0" customWidth="1"/>
    <col min="11" max="11" width="13.59765625" style="0" customWidth="1"/>
    <col min="12" max="12" width="7.09765625" style="0" customWidth="1"/>
    <col min="13" max="13" width="1.8984375" style="0" customWidth="1"/>
    <col min="14" max="14" width="16.8984375" style="0" customWidth="1"/>
    <col min="15" max="15" width="11.09765625" style="0" customWidth="1"/>
    <col min="16" max="16" width="11.8984375" style="0" customWidth="1"/>
    <col min="17" max="16384" width="8.8984375" style="0" customWidth="1"/>
  </cols>
  <sheetData>
    <row r="1" spans="7:15" s="2" customFormat="1" ht="25.5" customHeight="1">
      <c r="G1" s="94" t="s">
        <v>160</v>
      </c>
      <c r="H1" s="95"/>
      <c r="I1" s="95"/>
      <c r="J1" s="95"/>
      <c r="K1" s="95"/>
      <c r="L1" s="95"/>
      <c r="M1" s="95"/>
      <c r="N1" s="95"/>
      <c r="O1" s="95"/>
    </row>
    <row r="2" ht="12.75" customHeight="1"/>
    <row r="3" spans="3:15" s="2" customFormat="1" ht="24" customHeight="1">
      <c r="C3" s="58"/>
      <c r="E3" s="59"/>
      <c r="F3" s="98" t="s">
        <v>11</v>
      </c>
      <c r="G3" s="99"/>
      <c r="H3" s="99"/>
      <c r="I3" s="99"/>
      <c r="J3" s="99"/>
      <c r="K3" s="99"/>
      <c r="L3" s="100" t="s">
        <v>161</v>
      </c>
      <c r="M3" s="100"/>
      <c r="N3" s="100"/>
      <c r="O3" s="100"/>
    </row>
    <row r="4" spans="1:15" s="2" customFormat="1" ht="15.75" customHeight="1">
      <c r="A4" s="101" t="s">
        <v>162</v>
      </c>
      <c r="B4" s="101"/>
      <c r="C4" s="101"/>
      <c r="D4" s="101"/>
      <c r="E4" s="101"/>
      <c r="F4" s="101"/>
      <c r="G4" s="101"/>
      <c r="I4" s="101" t="s">
        <v>163</v>
      </c>
      <c r="J4" s="101"/>
      <c r="K4" s="101"/>
      <c r="L4" s="101"/>
      <c r="M4" s="101"/>
      <c r="N4" s="101"/>
      <c r="O4" s="101"/>
    </row>
    <row r="5" spans="1:6" s="60" customFormat="1" ht="18" customHeight="1" thickBot="1">
      <c r="A5" s="60" t="s">
        <v>36</v>
      </c>
      <c r="F5" s="61"/>
    </row>
    <row r="6" spans="1:15" ht="25.5" customHeight="1" thickTop="1">
      <c r="A6" s="96" t="s">
        <v>164</v>
      </c>
      <c r="B6" s="96"/>
      <c r="C6" s="96"/>
      <c r="D6" s="96"/>
      <c r="E6" s="97"/>
      <c r="F6" s="62" t="s">
        <v>14</v>
      </c>
      <c r="G6" s="11" t="s">
        <v>50</v>
      </c>
      <c r="I6" s="96" t="s">
        <v>164</v>
      </c>
      <c r="J6" s="96"/>
      <c r="K6" s="96"/>
      <c r="L6" s="96"/>
      <c r="M6" s="97"/>
      <c r="N6" s="62" t="s">
        <v>14</v>
      </c>
      <c r="O6" s="11" t="s">
        <v>50</v>
      </c>
    </row>
    <row r="7" spans="1:15" s="2" customFormat="1" ht="9.75" customHeight="1">
      <c r="A7" s="16"/>
      <c r="B7" s="16"/>
      <c r="C7" s="16"/>
      <c r="D7" s="16"/>
      <c r="E7" s="17"/>
      <c r="F7" s="18"/>
      <c r="G7" s="19"/>
      <c r="I7" s="16"/>
      <c r="J7" s="16"/>
      <c r="K7" s="16"/>
      <c r="L7" s="16"/>
      <c r="M7" s="17"/>
      <c r="N7" s="18"/>
      <c r="O7" s="19"/>
    </row>
    <row r="8" spans="1:15" s="26" customFormat="1" ht="12" customHeight="1">
      <c r="A8" s="22" t="s">
        <v>165</v>
      </c>
      <c r="B8" s="22"/>
      <c r="C8" s="22" t="s">
        <v>166</v>
      </c>
      <c r="D8" s="22"/>
      <c r="E8" s="23"/>
      <c r="F8" s="63">
        <v>481111372</v>
      </c>
      <c r="G8" s="48">
        <v>0</v>
      </c>
      <c r="I8" s="22" t="s">
        <v>165</v>
      </c>
      <c r="J8" s="22"/>
      <c r="K8" s="22" t="s">
        <v>166</v>
      </c>
      <c r="L8" s="22"/>
      <c r="M8" s="23"/>
      <c r="N8" s="63">
        <v>464051285</v>
      </c>
      <c r="O8" s="48">
        <v>0</v>
      </c>
    </row>
    <row r="9" spans="1:15" s="26" customFormat="1" ht="12" customHeight="1">
      <c r="A9" s="22"/>
      <c r="B9" s="22"/>
      <c r="C9" s="31">
        <v>14</v>
      </c>
      <c r="D9" s="22"/>
      <c r="E9" s="23"/>
      <c r="F9" s="63">
        <v>451855128</v>
      </c>
      <c r="G9" s="48">
        <v>0</v>
      </c>
      <c r="I9" s="22"/>
      <c r="J9" s="22"/>
      <c r="K9" s="31">
        <v>14</v>
      </c>
      <c r="L9" s="22"/>
      <c r="M9" s="23"/>
      <c r="N9" s="63">
        <v>434226005</v>
      </c>
      <c r="O9" s="48">
        <v>0</v>
      </c>
    </row>
    <row r="10" spans="1:15" s="37" customFormat="1" ht="12" customHeight="1">
      <c r="A10" s="32"/>
      <c r="B10" s="32"/>
      <c r="C10" s="33">
        <v>15</v>
      </c>
      <c r="D10" s="32"/>
      <c r="E10" s="34"/>
      <c r="F10" s="42">
        <v>436386605</v>
      </c>
      <c r="G10" s="64">
        <v>100</v>
      </c>
      <c r="I10" s="32"/>
      <c r="J10" s="32"/>
      <c r="K10" s="33">
        <v>15</v>
      </c>
      <c r="L10" s="32"/>
      <c r="M10" s="34"/>
      <c r="N10" s="42">
        <f>$N$11+$N$12+$N$22+$N$27+$N$32+$N$36+$N$42+$N$46+$N$53+$N$56+$N$64+$N$68+$N$69+$N$80</f>
        <v>352977094</v>
      </c>
      <c r="O10" s="64">
        <v>100</v>
      </c>
    </row>
    <row r="11" spans="1:15" s="2" customFormat="1" ht="12" customHeight="1">
      <c r="A11" s="43"/>
      <c r="B11" s="88" t="s">
        <v>51</v>
      </c>
      <c r="C11" s="88"/>
      <c r="D11" s="32"/>
      <c r="E11" s="34"/>
      <c r="F11" s="42">
        <v>47700158</v>
      </c>
      <c r="G11" s="64">
        <f aca="true" t="shared" si="0" ref="G11:G18">F11/$F$10*100</f>
        <v>10.930710854426891</v>
      </c>
      <c r="I11" s="43"/>
      <c r="J11" s="88" t="s">
        <v>52</v>
      </c>
      <c r="K11" s="88"/>
      <c r="L11" s="66"/>
      <c r="M11" s="34"/>
      <c r="N11" s="42">
        <v>935087</v>
      </c>
      <c r="O11" s="64">
        <f>N11/$N$10*100</f>
        <v>0.26491435730387647</v>
      </c>
    </row>
    <row r="12" spans="1:15" s="2" customFormat="1" ht="12" customHeight="1">
      <c r="A12" s="43"/>
      <c r="B12" s="43"/>
      <c r="C12" s="89" t="s">
        <v>53</v>
      </c>
      <c r="D12" s="89"/>
      <c r="E12" s="44"/>
      <c r="F12" s="47">
        <v>11366492</v>
      </c>
      <c r="G12" s="67">
        <f t="shared" si="0"/>
        <v>2.6046839819934435</v>
      </c>
      <c r="I12" s="43"/>
      <c r="J12" s="88" t="s">
        <v>54</v>
      </c>
      <c r="K12" s="88"/>
      <c r="L12" s="68"/>
      <c r="M12" s="34"/>
      <c r="N12" s="42">
        <f>SUM(N13:N21)</f>
        <v>32010474</v>
      </c>
      <c r="O12" s="64">
        <f aca="true" t="shared" si="1" ref="O12:O75">N12/$N$10*100</f>
        <v>9.068711410491696</v>
      </c>
    </row>
    <row r="13" spans="1:15" s="2" customFormat="1" ht="12" customHeight="1">
      <c r="A13" s="43"/>
      <c r="B13" s="43"/>
      <c r="C13" s="89" t="s">
        <v>55</v>
      </c>
      <c r="D13" s="89"/>
      <c r="E13" s="44"/>
      <c r="F13" s="47">
        <v>10522523</v>
      </c>
      <c r="G13" s="67">
        <f t="shared" si="0"/>
        <v>2.4112845993519896</v>
      </c>
      <c r="I13" s="43"/>
      <c r="K13" s="91" t="s">
        <v>56</v>
      </c>
      <c r="L13" s="91"/>
      <c r="M13" s="44"/>
      <c r="N13" s="47">
        <v>14025977</v>
      </c>
      <c r="O13" s="67">
        <f t="shared" si="1"/>
        <v>3.9736224356813366</v>
      </c>
    </row>
    <row r="14" spans="1:15" s="2" customFormat="1" ht="12" customHeight="1">
      <c r="A14" s="43"/>
      <c r="B14" s="43"/>
      <c r="C14" s="89" t="s">
        <v>0</v>
      </c>
      <c r="D14" s="89"/>
      <c r="E14" s="44"/>
      <c r="F14" s="47">
        <v>5706285</v>
      </c>
      <c r="G14" s="67">
        <f t="shared" si="0"/>
        <v>1.307621483936245</v>
      </c>
      <c r="I14" s="43"/>
      <c r="J14" s="68"/>
      <c r="K14" s="91" t="s">
        <v>57</v>
      </c>
      <c r="L14" s="91"/>
      <c r="M14" s="44"/>
      <c r="N14" s="47">
        <v>9829791</v>
      </c>
      <c r="O14" s="67">
        <f t="shared" si="1"/>
        <v>2.7848240486675886</v>
      </c>
    </row>
    <row r="15" spans="1:15" s="2" customFormat="1" ht="12" customHeight="1">
      <c r="A15" s="43"/>
      <c r="B15" s="43"/>
      <c r="C15" s="89" t="s">
        <v>58</v>
      </c>
      <c r="D15" s="89"/>
      <c r="E15" s="44"/>
      <c r="F15" s="47">
        <v>1796735</v>
      </c>
      <c r="G15" s="67">
        <f t="shared" si="0"/>
        <v>0.4117300988191423</v>
      </c>
      <c r="I15" s="43"/>
      <c r="J15" s="22"/>
      <c r="K15" s="91" t="s">
        <v>59</v>
      </c>
      <c r="L15" s="91"/>
      <c r="M15" s="44"/>
      <c r="N15" s="47">
        <v>1900674</v>
      </c>
      <c r="O15" s="67">
        <f t="shared" si="1"/>
        <v>0.5384695019331764</v>
      </c>
    </row>
    <row r="16" spans="1:15" s="2" customFormat="1" ht="12" customHeight="1">
      <c r="A16" s="43"/>
      <c r="B16" s="43"/>
      <c r="C16" s="89" t="s">
        <v>60</v>
      </c>
      <c r="D16" s="89"/>
      <c r="E16" s="44"/>
      <c r="F16" s="47">
        <v>1235986</v>
      </c>
      <c r="G16" s="67">
        <f t="shared" si="0"/>
        <v>0.2832318833434404</v>
      </c>
      <c r="I16" s="43"/>
      <c r="J16" s="22"/>
      <c r="K16" s="91" t="s">
        <v>61</v>
      </c>
      <c r="L16" s="91"/>
      <c r="M16" s="44"/>
      <c r="N16" s="47">
        <v>2713901</v>
      </c>
      <c r="O16" s="67">
        <f t="shared" si="1"/>
        <v>0.7688603725657053</v>
      </c>
    </row>
    <row r="17" spans="1:15" s="2" customFormat="1" ht="12" customHeight="1">
      <c r="A17" s="43"/>
      <c r="B17" s="43"/>
      <c r="C17" s="89" t="s">
        <v>62</v>
      </c>
      <c r="D17" s="89"/>
      <c r="E17" s="44"/>
      <c r="F17" s="47">
        <v>207306</v>
      </c>
      <c r="G17" s="67">
        <f t="shared" si="0"/>
        <v>0.047505124498493714</v>
      </c>
      <c r="I17" s="43"/>
      <c r="J17" s="22"/>
      <c r="K17" s="91" t="s">
        <v>63</v>
      </c>
      <c r="L17" s="91"/>
      <c r="M17" s="44"/>
      <c r="N17" s="47">
        <v>764255</v>
      </c>
      <c r="O17" s="67">
        <f t="shared" si="1"/>
        <v>0.21651688253742607</v>
      </c>
    </row>
    <row r="18" spans="1:15" s="2" customFormat="1" ht="12" customHeight="1">
      <c r="A18" s="43"/>
      <c r="B18" s="43"/>
      <c r="C18" s="89" t="s">
        <v>64</v>
      </c>
      <c r="D18" s="89"/>
      <c r="E18" s="44"/>
      <c r="F18" s="47">
        <v>8038994</v>
      </c>
      <c r="G18" s="67">
        <f t="shared" si="0"/>
        <v>1.8421724928976682</v>
      </c>
      <c r="I18" s="43"/>
      <c r="J18" s="22"/>
      <c r="K18" s="91" t="s">
        <v>65</v>
      </c>
      <c r="L18" s="91"/>
      <c r="M18" s="44"/>
      <c r="N18" s="47">
        <v>2205712</v>
      </c>
      <c r="O18" s="67">
        <f t="shared" si="1"/>
        <v>0.6248881407585049</v>
      </c>
    </row>
    <row r="19" spans="1:15" s="2" customFormat="1" ht="12" customHeight="1">
      <c r="A19" s="43"/>
      <c r="B19" s="43"/>
      <c r="C19" s="89" t="s">
        <v>66</v>
      </c>
      <c r="D19" s="89"/>
      <c r="E19" s="44"/>
      <c r="F19" s="47">
        <v>759</v>
      </c>
      <c r="G19" s="67">
        <f aca="true" t="shared" si="2" ref="G19:G25">F19/$F$10*100</f>
        <v>0.00017392834502791396</v>
      </c>
      <c r="I19" s="43"/>
      <c r="J19" s="22"/>
      <c r="K19" s="91" t="s">
        <v>67</v>
      </c>
      <c r="L19" s="91"/>
      <c r="M19" s="44"/>
      <c r="N19" s="47">
        <v>302610</v>
      </c>
      <c r="O19" s="67">
        <f t="shared" si="1"/>
        <v>0.08573077549332422</v>
      </c>
    </row>
    <row r="20" spans="1:15" s="2" customFormat="1" ht="12" customHeight="1">
      <c r="A20" s="43"/>
      <c r="B20" s="43"/>
      <c r="C20" s="89" t="s">
        <v>68</v>
      </c>
      <c r="D20" s="89"/>
      <c r="E20" s="44"/>
      <c r="F20" s="47">
        <v>14313</v>
      </c>
      <c r="G20" s="70">
        <f t="shared" si="2"/>
        <v>0.00327988985821414</v>
      </c>
      <c r="I20" s="43"/>
      <c r="J20" s="22"/>
      <c r="K20" s="91" t="s">
        <v>69</v>
      </c>
      <c r="L20" s="91"/>
      <c r="M20" s="44"/>
      <c r="N20" s="47">
        <v>110259</v>
      </c>
      <c r="O20" s="67">
        <f t="shared" si="1"/>
        <v>0.031236871138159462</v>
      </c>
    </row>
    <row r="21" spans="1:15" s="2" customFormat="1" ht="12" customHeight="1">
      <c r="A21" s="43"/>
      <c r="B21" s="43"/>
      <c r="C21" s="89" t="s">
        <v>70</v>
      </c>
      <c r="D21" s="89"/>
      <c r="E21" s="44"/>
      <c r="F21" s="47">
        <v>1819618</v>
      </c>
      <c r="G21" s="70">
        <f t="shared" si="2"/>
        <v>0.41697384364031986</v>
      </c>
      <c r="I21" s="43"/>
      <c r="J21" s="22"/>
      <c r="K21" s="91" t="s">
        <v>71</v>
      </c>
      <c r="L21" s="91"/>
      <c r="M21" s="44"/>
      <c r="N21" s="47">
        <v>157295</v>
      </c>
      <c r="O21" s="67">
        <f t="shared" si="1"/>
        <v>0.04456238171647478</v>
      </c>
    </row>
    <row r="22" spans="1:15" s="2" customFormat="1" ht="12" customHeight="1">
      <c r="A22" s="43"/>
      <c r="B22" s="43"/>
      <c r="C22" s="89" t="s">
        <v>72</v>
      </c>
      <c r="D22" s="89"/>
      <c r="E22" s="44"/>
      <c r="F22" s="47">
        <v>6971391</v>
      </c>
      <c r="G22" s="67">
        <f t="shared" si="2"/>
        <v>1.5975263493708751</v>
      </c>
      <c r="I22" s="43"/>
      <c r="J22" s="88" t="s">
        <v>73</v>
      </c>
      <c r="K22" s="88"/>
      <c r="L22" s="68"/>
      <c r="M22" s="34"/>
      <c r="N22" s="42">
        <f>SUM(N23:N26)</f>
        <v>37929857</v>
      </c>
      <c r="O22" s="64">
        <f t="shared" si="1"/>
        <v>10.745699266253238</v>
      </c>
    </row>
    <row r="23" spans="1:15" s="2" customFormat="1" ht="12" customHeight="1">
      <c r="A23" s="43"/>
      <c r="B23" s="43"/>
      <c r="C23" s="89" t="s">
        <v>74</v>
      </c>
      <c r="D23" s="89"/>
      <c r="E23" s="44"/>
      <c r="F23" s="47">
        <v>10806</v>
      </c>
      <c r="G23" s="67">
        <f t="shared" si="2"/>
        <v>0.00247624465925117</v>
      </c>
      <c r="I23" s="43"/>
      <c r="J23" s="22"/>
      <c r="K23" s="91" t="s">
        <v>75</v>
      </c>
      <c r="L23" s="91"/>
      <c r="M23" s="44"/>
      <c r="N23" s="47">
        <v>25948284</v>
      </c>
      <c r="O23" s="67">
        <f t="shared" si="1"/>
        <v>7.3512656886455074</v>
      </c>
    </row>
    <row r="24" spans="1:15" s="2" customFormat="1" ht="12" customHeight="1">
      <c r="A24" s="43"/>
      <c r="B24" s="43"/>
      <c r="C24" s="89" t="s">
        <v>1</v>
      </c>
      <c r="D24" s="89"/>
      <c r="E24" s="44"/>
      <c r="F24" s="47">
        <v>7605</v>
      </c>
      <c r="G24" s="70">
        <f t="shared" si="2"/>
        <v>0.0017427207693508375</v>
      </c>
      <c r="I24" s="43"/>
      <c r="K24" s="91" t="s">
        <v>76</v>
      </c>
      <c r="L24" s="91"/>
      <c r="M24" s="44"/>
      <c r="N24" s="47">
        <v>10091367</v>
      </c>
      <c r="O24" s="67">
        <f t="shared" si="1"/>
        <v>2.85892970720644</v>
      </c>
    </row>
    <row r="25" spans="1:15" s="2" customFormat="1" ht="12" customHeight="1">
      <c r="A25" s="43"/>
      <c r="B25" s="43"/>
      <c r="C25" s="89" t="s">
        <v>77</v>
      </c>
      <c r="D25" s="89"/>
      <c r="E25" s="44"/>
      <c r="F25" s="47">
        <v>1347</v>
      </c>
      <c r="G25" s="67">
        <f t="shared" si="2"/>
        <v>0.00030867125263847183</v>
      </c>
      <c r="I25" s="43"/>
      <c r="J25" s="22"/>
      <c r="K25" s="91" t="s">
        <v>78</v>
      </c>
      <c r="L25" s="91"/>
      <c r="M25" s="44"/>
      <c r="N25" s="47">
        <v>1889443</v>
      </c>
      <c r="O25" s="67">
        <f t="shared" si="1"/>
        <v>0.5352877090659033</v>
      </c>
    </row>
    <row r="26" spans="1:15" s="2" customFormat="1" ht="12" customHeight="1">
      <c r="A26" s="43"/>
      <c r="B26" s="43"/>
      <c r="C26" s="19"/>
      <c r="D26" s="19"/>
      <c r="E26" s="44"/>
      <c r="F26" s="47"/>
      <c r="G26" s="70"/>
      <c r="I26" s="43"/>
      <c r="J26" s="22"/>
      <c r="K26" s="91" t="s">
        <v>79</v>
      </c>
      <c r="L26" s="91"/>
      <c r="M26" s="44"/>
      <c r="N26" s="47">
        <v>763</v>
      </c>
      <c r="O26" s="70">
        <f t="shared" si="1"/>
        <v>0.0002161613353868226</v>
      </c>
    </row>
    <row r="27" spans="1:15" s="2" customFormat="1" ht="12" customHeight="1">
      <c r="A27" s="43"/>
      <c r="B27" s="88" t="s">
        <v>2</v>
      </c>
      <c r="C27" s="92"/>
      <c r="D27" s="19"/>
      <c r="E27" s="44"/>
      <c r="F27" s="42">
        <v>12030768</v>
      </c>
      <c r="G27" s="64">
        <f>F27/$F$10*100</f>
        <v>2.75690588623819</v>
      </c>
      <c r="I27" s="43"/>
      <c r="J27" s="88" t="s">
        <v>80</v>
      </c>
      <c r="K27" s="88"/>
      <c r="L27" s="68"/>
      <c r="M27" s="34"/>
      <c r="N27" s="42">
        <v>9743074</v>
      </c>
      <c r="O27" s="64">
        <f t="shared" si="1"/>
        <v>2.7602567321266465</v>
      </c>
    </row>
    <row r="28" spans="1:15" s="2" customFormat="1" ht="12" customHeight="1">
      <c r="A28" s="43"/>
      <c r="B28" s="19"/>
      <c r="C28" s="71"/>
      <c r="D28" s="19"/>
      <c r="E28" s="44"/>
      <c r="F28" s="47"/>
      <c r="G28" s="67"/>
      <c r="I28" s="43"/>
      <c r="J28" s="69"/>
      <c r="K28" s="89" t="s">
        <v>81</v>
      </c>
      <c r="L28" s="89"/>
      <c r="M28" s="44"/>
      <c r="N28" s="47">
        <v>2901429</v>
      </c>
      <c r="O28" s="67">
        <f t="shared" si="1"/>
        <v>0.8219878993054434</v>
      </c>
    </row>
    <row r="29" spans="1:15" s="2" customFormat="1" ht="12" customHeight="1">
      <c r="A29" s="43"/>
      <c r="B29" s="88" t="s">
        <v>82</v>
      </c>
      <c r="C29" s="88"/>
      <c r="D29" s="32"/>
      <c r="E29" s="34"/>
      <c r="F29" s="42">
        <f>SUM(F30:F32)</f>
        <v>2112522</v>
      </c>
      <c r="G29" s="64">
        <f>F29/$F$10*100</f>
        <v>0.48409414399876</v>
      </c>
      <c r="I29" s="43"/>
      <c r="J29" s="22"/>
      <c r="K29" s="89" t="s">
        <v>83</v>
      </c>
      <c r="L29" s="89"/>
      <c r="M29" s="44"/>
      <c r="N29" s="47">
        <v>1740652</v>
      </c>
      <c r="O29" s="67">
        <f t="shared" si="1"/>
        <v>0.49313454883845803</v>
      </c>
    </row>
    <row r="30" spans="1:15" s="2" customFormat="1" ht="12" customHeight="1">
      <c r="A30" s="43"/>
      <c r="B30" s="43"/>
      <c r="C30" s="89" t="s">
        <v>84</v>
      </c>
      <c r="D30" s="89"/>
      <c r="E30" s="44"/>
      <c r="F30" s="47">
        <v>1951079</v>
      </c>
      <c r="G30" s="67">
        <f>F30/$F$10*100</f>
        <v>0.44709873713928505</v>
      </c>
      <c r="I30" s="43"/>
      <c r="J30" s="22"/>
      <c r="K30" s="89" t="s">
        <v>85</v>
      </c>
      <c r="L30" s="89"/>
      <c r="M30" s="44"/>
      <c r="N30" s="47">
        <v>1314744</v>
      </c>
      <c r="O30" s="67">
        <f t="shared" si="1"/>
        <v>0.37247289479923024</v>
      </c>
    </row>
    <row r="31" spans="1:15" s="2" customFormat="1" ht="12" customHeight="1">
      <c r="A31" s="43"/>
      <c r="B31" s="43"/>
      <c r="C31" s="89" t="s">
        <v>86</v>
      </c>
      <c r="D31" s="89"/>
      <c r="E31" s="44"/>
      <c r="F31" s="47">
        <v>155219</v>
      </c>
      <c r="G31" s="70">
        <f>F31/$F$10*100</f>
        <v>0.03556914859932513</v>
      </c>
      <c r="I31" s="43"/>
      <c r="K31" s="89" t="s">
        <v>87</v>
      </c>
      <c r="L31" s="89"/>
      <c r="M31" s="44"/>
      <c r="N31" s="47">
        <v>3786248</v>
      </c>
      <c r="O31" s="67">
        <f t="shared" si="1"/>
        <v>1.072661105879012</v>
      </c>
    </row>
    <row r="32" spans="1:15" s="2" customFormat="1" ht="12" customHeight="1">
      <c r="A32" s="43"/>
      <c r="B32" s="43"/>
      <c r="C32" s="89" t="s">
        <v>88</v>
      </c>
      <c r="D32" s="89"/>
      <c r="E32" s="44"/>
      <c r="F32" s="47">
        <v>6224</v>
      </c>
      <c r="G32" s="70">
        <f>F32/$F$10*100</f>
        <v>0.0014262582601498506</v>
      </c>
      <c r="I32" s="43"/>
      <c r="J32" s="88" t="s">
        <v>89</v>
      </c>
      <c r="K32" s="88"/>
      <c r="L32" s="32"/>
      <c r="M32" s="34"/>
      <c r="N32" s="42">
        <f>SUM(N33:N35)</f>
        <v>3198973</v>
      </c>
      <c r="O32" s="64">
        <f t="shared" si="1"/>
        <v>0.9062834541892397</v>
      </c>
    </row>
    <row r="33" spans="1:15" s="2" customFormat="1" ht="12" customHeight="1">
      <c r="A33" s="43"/>
      <c r="B33" s="43"/>
      <c r="C33" s="89"/>
      <c r="D33" s="89"/>
      <c r="E33" s="44"/>
      <c r="F33" s="72"/>
      <c r="I33" s="43"/>
      <c r="J33" s="19"/>
      <c r="K33" s="89" t="s">
        <v>90</v>
      </c>
      <c r="L33" s="89"/>
      <c r="M33" s="44"/>
      <c r="N33" s="47">
        <v>2494083</v>
      </c>
      <c r="O33" s="67">
        <f t="shared" si="1"/>
        <v>0.7065849434411174</v>
      </c>
    </row>
    <row r="34" spans="1:15" s="2" customFormat="1" ht="12" customHeight="1">
      <c r="A34" s="43"/>
      <c r="B34" s="88" t="s">
        <v>3</v>
      </c>
      <c r="C34" s="88"/>
      <c r="D34" s="19"/>
      <c r="E34" s="44"/>
      <c r="F34" s="42">
        <v>1050421</v>
      </c>
      <c r="G34" s="64">
        <f>F34/$F$10*100</f>
        <v>0.2407088091074656</v>
      </c>
      <c r="I34" s="43"/>
      <c r="J34" s="43"/>
      <c r="K34" s="89" t="s">
        <v>91</v>
      </c>
      <c r="L34" s="89"/>
      <c r="M34" s="44"/>
      <c r="N34" s="47">
        <v>593826</v>
      </c>
      <c r="O34" s="67">
        <f t="shared" si="1"/>
        <v>0.16823357948547224</v>
      </c>
    </row>
    <row r="35" spans="1:15" s="2" customFormat="1" ht="12" customHeight="1">
      <c r="A35" s="43"/>
      <c r="B35" s="93"/>
      <c r="C35" s="93"/>
      <c r="D35" s="32"/>
      <c r="E35" s="34"/>
      <c r="F35" s="47"/>
      <c r="G35" s="67"/>
      <c r="I35" s="43"/>
      <c r="J35" s="43"/>
      <c r="K35" s="89" t="s">
        <v>92</v>
      </c>
      <c r="L35" s="89"/>
      <c r="M35" s="44"/>
      <c r="N35" s="47">
        <v>111064</v>
      </c>
      <c r="O35" s="70">
        <f t="shared" si="1"/>
        <v>0.031464931262650146</v>
      </c>
    </row>
    <row r="36" spans="1:15" s="2" customFormat="1" ht="12" customHeight="1">
      <c r="A36" s="43"/>
      <c r="B36" s="88" t="s">
        <v>93</v>
      </c>
      <c r="C36" s="88"/>
      <c r="D36" s="19"/>
      <c r="E36" s="44"/>
      <c r="F36" s="42">
        <v>134210568</v>
      </c>
      <c r="G36" s="64">
        <f>F36/$F$10*100</f>
        <v>30.754969667320566</v>
      </c>
      <c r="I36" s="43"/>
      <c r="J36" s="88" t="s">
        <v>94</v>
      </c>
      <c r="K36" s="88"/>
      <c r="L36" s="32"/>
      <c r="M36" s="34"/>
      <c r="N36" s="42">
        <v>49262599</v>
      </c>
      <c r="O36" s="64">
        <f t="shared" si="1"/>
        <v>13.956316100216974</v>
      </c>
    </row>
    <row r="37" spans="1:15" s="2" customFormat="1" ht="12" customHeight="1">
      <c r="A37" s="43"/>
      <c r="B37" s="93"/>
      <c r="C37" s="93"/>
      <c r="D37" s="32"/>
      <c r="E37" s="34"/>
      <c r="F37" s="47"/>
      <c r="G37" s="67"/>
      <c r="I37" s="43"/>
      <c r="J37" s="19"/>
      <c r="K37" s="89" t="s">
        <v>95</v>
      </c>
      <c r="L37" s="89"/>
      <c r="M37" s="44"/>
      <c r="N37" s="47">
        <v>9658502</v>
      </c>
      <c r="O37" s="67">
        <f t="shared" si="1"/>
        <v>2.736297103743508</v>
      </c>
    </row>
    <row r="38" spans="1:15" s="2" customFormat="1" ht="12" customHeight="1">
      <c r="A38" s="43"/>
      <c r="B38" s="32" t="s">
        <v>96</v>
      </c>
      <c r="C38" s="73"/>
      <c r="D38" s="19"/>
      <c r="E38" s="44"/>
      <c r="F38" s="42">
        <v>241913</v>
      </c>
      <c r="G38" s="64">
        <f>F38/$F$10*100</f>
        <v>0.055435477906110336</v>
      </c>
      <c r="I38" s="43"/>
      <c r="J38" s="43"/>
      <c r="K38" s="89" t="s">
        <v>97</v>
      </c>
      <c r="L38" s="89"/>
      <c r="M38" s="44"/>
      <c r="N38" s="47">
        <v>2388708</v>
      </c>
      <c r="O38" s="67">
        <f t="shared" si="1"/>
        <v>0.6767317314930357</v>
      </c>
    </row>
    <row r="39" spans="1:15" s="2" customFormat="1" ht="12" customHeight="1">
      <c r="A39" s="43"/>
      <c r="B39" s="66"/>
      <c r="C39" s="32"/>
      <c r="D39" s="32"/>
      <c r="E39" s="34"/>
      <c r="F39" s="72"/>
      <c r="I39" s="43"/>
      <c r="J39" s="43"/>
      <c r="K39" s="89" t="s">
        <v>98</v>
      </c>
      <c r="L39" s="89"/>
      <c r="M39" s="44"/>
      <c r="N39" s="47">
        <v>21420297</v>
      </c>
      <c r="O39" s="67">
        <f t="shared" si="1"/>
        <v>6.068466584406749</v>
      </c>
    </row>
    <row r="40" spans="1:15" s="2" customFormat="1" ht="12" customHeight="1">
      <c r="A40" s="43"/>
      <c r="B40" s="33" t="s">
        <v>99</v>
      </c>
      <c r="C40" s="74"/>
      <c r="E40" s="44"/>
      <c r="F40" s="42">
        <v>5809412</v>
      </c>
      <c r="G40" s="64">
        <f>F40/$F$10*100</f>
        <v>1.3312535108633776</v>
      </c>
      <c r="I40" s="43"/>
      <c r="K40" s="89" t="s">
        <v>100</v>
      </c>
      <c r="L40" s="89"/>
      <c r="M40" s="44"/>
      <c r="N40" s="47">
        <v>11297942</v>
      </c>
      <c r="O40" s="67">
        <f t="shared" si="1"/>
        <v>3.200757837277679</v>
      </c>
    </row>
    <row r="41" spans="1:15" s="2" customFormat="1" ht="12" customHeight="1">
      <c r="A41" s="43"/>
      <c r="B41" s="43"/>
      <c r="C41" s="89" t="s">
        <v>101</v>
      </c>
      <c r="D41" s="89"/>
      <c r="E41" s="34"/>
      <c r="F41" s="47">
        <v>373397</v>
      </c>
      <c r="G41" s="67">
        <f>F41/$F$10*100</f>
        <v>0.08556564196098548</v>
      </c>
      <c r="I41" s="43"/>
      <c r="J41" s="43"/>
      <c r="K41" s="89" t="s">
        <v>102</v>
      </c>
      <c r="L41" s="89"/>
      <c r="M41" s="44"/>
      <c r="N41" s="47">
        <v>4497150</v>
      </c>
      <c r="O41" s="67">
        <f t="shared" si="1"/>
        <v>1.2740628432960015</v>
      </c>
    </row>
    <row r="42" spans="1:15" s="2" customFormat="1" ht="12" customHeight="1">
      <c r="A42" s="43"/>
      <c r="C42" s="89" t="s">
        <v>103</v>
      </c>
      <c r="D42" s="89"/>
      <c r="E42" s="44"/>
      <c r="F42" s="47">
        <v>5436016</v>
      </c>
      <c r="G42" s="67">
        <f>F42/$F$10*100</f>
        <v>1.2456880980569969</v>
      </c>
      <c r="I42" s="43"/>
      <c r="J42" s="88" t="s">
        <v>104</v>
      </c>
      <c r="K42" s="88"/>
      <c r="L42" s="65"/>
      <c r="M42" s="34"/>
      <c r="N42" s="42">
        <f>SUM(N43:N45)</f>
        <v>39645766</v>
      </c>
      <c r="O42" s="64">
        <f t="shared" si="1"/>
        <v>11.231824011787008</v>
      </c>
    </row>
    <row r="43" spans="1:15" s="2" customFormat="1" ht="12" customHeight="1">
      <c r="A43" s="43"/>
      <c r="D43" s="19"/>
      <c r="E43" s="44"/>
      <c r="F43" s="72"/>
      <c r="I43" s="43"/>
      <c r="J43" s="19"/>
      <c r="K43" s="89" t="s">
        <v>105</v>
      </c>
      <c r="L43" s="89"/>
      <c r="M43" s="44"/>
      <c r="N43" s="47">
        <v>33148912</v>
      </c>
      <c r="O43" s="67">
        <f t="shared" si="1"/>
        <v>9.391236021677939</v>
      </c>
    </row>
    <row r="44" spans="1:15" s="2" customFormat="1" ht="12" customHeight="1">
      <c r="A44" s="43"/>
      <c r="B44" s="33" t="s">
        <v>106</v>
      </c>
      <c r="C44" s="74"/>
      <c r="E44" s="44"/>
      <c r="F44" s="42">
        <v>8291679</v>
      </c>
      <c r="G44" s="64">
        <f>F44/$F$10*100</f>
        <v>1.900076424206467</v>
      </c>
      <c r="I44" s="43"/>
      <c r="J44" s="43"/>
      <c r="K44" s="89" t="s">
        <v>4</v>
      </c>
      <c r="L44" s="89"/>
      <c r="M44" s="44"/>
      <c r="N44" s="47">
        <v>5584408</v>
      </c>
      <c r="O44" s="67">
        <f t="shared" si="1"/>
        <v>1.5820879300456816</v>
      </c>
    </row>
    <row r="45" spans="1:15" s="2" customFormat="1" ht="12" customHeight="1">
      <c r="A45" s="43"/>
      <c r="B45" s="43"/>
      <c r="C45" s="89" t="s">
        <v>107</v>
      </c>
      <c r="D45" s="89"/>
      <c r="E45" s="34"/>
      <c r="F45" s="47">
        <v>7155627</v>
      </c>
      <c r="G45" s="67">
        <f>F45/$F$10*100</f>
        <v>1.6397448771370973</v>
      </c>
      <c r="I45" s="43"/>
      <c r="J45" s="43"/>
      <c r="K45" s="89" t="s">
        <v>108</v>
      </c>
      <c r="L45" s="89"/>
      <c r="M45" s="44"/>
      <c r="N45" s="47">
        <v>912446</v>
      </c>
      <c r="O45" s="67">
        <f t="shared" si="1"/>
        <v>0.25850006006338755</v>
      </c>
    </row>
    <row r="46" spans="1:15" s="2" customFormat="1" ht="12" customHeight="1">
      <c r="A46" s="43"/>
      <c r="C46" s="89" t="s">
        <v>109</v>
      </c>
      <c r="D46" s="89"/>
      <c r="E46" s="44"/>
      <c r="F46" s="47">
        <v>1136051</v>
      </c>
      <c r="G46" s="67">
        <f>F46/$F$10*100</f>
        <v>0.26033131791476505</v>
      </c>
      <c r="I46" s="43"/>
      <c r="J46" s="88" t="s">
        <v>110</v>
      </c>
      <c r="K46" s="88"/>
      <c r="L46" s="32"/>
      <c r="M46" s="34"/>
      <c r="N46" s="42">
        <v>73061085</v>
      </c>
      <c r="O46" s="64">
        <f t="shared" si="1"/>
        <v>20.698534336055246</v>
      </c>
    </row>
    <row r="47" spans="1:15" s="2" customFormat="1" ht="12" customHeight="1">
      <c r="A47" s="43"/>
      <c r="D47" s="19"/>
      <c r="E47" s="44"/>
      <c r="F47" s="72"/>
      <c r="I47" s="43"/>
      <c r="J47" s="19"/>
      <c r="K47" s="89" t="s">
        <v>111</v>
      </c>
      <c r="L47" s="89"/>
      <c r="M47" s="44"/>
      <c r="N47" s="47">
        <v>985889</v>
      </c>
      <c r="O47" s="67">
        <f t="shared" si="1"/>
        <v>0.2793067926385047</v>
      </c>
    </row>
    <row r="48" spans="1:15" s="2" customFormat="1" ht="12" customHeight="1">
      <c r="A48" s="43"/>
      <c r="B48" s="88" t="s">
        <v>112</v>
      </c>
      <c r="C48" s="88"/>
      <c r="E48" s="44"/>
      <c r="F48" s="42">
        <f>SUM(F49:F51)</f>
        <v>70164438</v>
      </c>
      <c r="G48" s="64">
        <f>F48/$F$10*100</f>
        <v>16.07850405949101</v>
      </c>
      <c r="I48" s="43"/>
      <c r="J48" s="43"/>
      <c r="K48" s="89" t="s">
        <v>113</v>
      </c>
      <c r="L48" s="89"/>
      <c r="M48" s="44"/>
      <c r="N48" s="47">
        <v>39214793</v>
      </c>
      <c r="O48" s="67">
        <f t="shared" si="1"/>
        <v>11.109727420442756</v>
      </c>
    </row>
    <row r="49" spans="1:15" s="2" customFormat="1" ht="12" customHeight="1">
      <c r="A49" s="43"/>
      <c r="B49" s="68"/>
      <c r="C49" s="89" t="s">
        <v>114</v>
      </c>
      <c r="D49" s="89"/>
      <c r="E49" s="34"/>
      <c r="F49" s="47">
        <v>19065001</v>
      </c>
      <c r="G49" s="67">
        <f>F49/$F$10*100</f>
        <v>4.368832769282641</v>
      </c>
      <c r="I49" s="43"/>
      <c r="J49" s="43"/>
      <c r="K49" s="89" t="s">
        <v>115</v>
      </c>
      <c r="L49" s="89"/>
      <c r="M49" s="44"/>
      <c r="N49" s="47">
        <v>16676282</v>
      </c>
      <c r="O49" s="67">
        <f t="shared" si="1"/>
        <v>4.724465775107775</v>
      </c>
    </row>
    <row r="50" spans="1:15" s="2" customFormat="1" ht="12" customHeight="1">
      <c r="A50" s="43"/>
      <c r="B50" s="43"/>
      <c r="C50" s="89" t="s">
        <v>116</v>
      </c>
      <c r="D50" s="89"/>
      <c r="E50" s="44"/>
      <c r="F50" s="47">
        <v>49738137</v>
      </c>
      <c r="G50" s="67">
        <f>F50/$F$10*100</f>
        <v>11.397723126721546</v>
      </c>
      <c r="I50" s="43"/>
      <c r="K50" s="89" t="s">
        <v>117</v>
      </c>
      <c r="L50" s="89"/>
      <c r="M50" s="44"/>
      <c r="N50" s="47">
        <v>4100604</v>
      </c>
      <c r="O50" s="67">
        <f t="shared" si="1"/>
        <v>1.1617195760583832</v>
      </c>
    </row>
    <row r="51" spans="1:15" s="2" customFormat="1" ht="12" customHeight="1">
      <c r="A51" s="43"/>
      <c r="C51" s="89" t="s">
        <v>118</v>
      </c>
      <c r="D51" s="89"/>
      <c r="E51" s="44"/>
      <c r="F51" s="47">
        <v>1361300</v>
      </c>
      <c r="G51" s="67">
        <f>F51/$F$10*100</f>
        <v>0.3119481634868238</v>
      </c>
      <c r="I51" s="43"/>
      <c r="J51" s="43"/>
      <c r="K51" s="89" t="s">
        <v>119</v>
      </c>
      <c r="L51" s="89"/>
      <c r="M51" s="44"/>
      <c r="N51" s="47">
        <v>9639373</v>
      </c>
      <c r="O51" s="67">
        <f t="shared" si="1"/>
        <v>2.730877771915704</v>
      </c>
    </row>
    <row r="52" spans="1:15" s="2" customFormat="1" ht="12" customHeight="1">
      <c r="A52" s="43"/>
      <c r="D52" s="19"/>
      <c r="E52" s="44"/>
      <c r="F52" s="72"/>
      <c r="I52" s="43"/>
      <c r="J52" s="19"/>
      <c r="K52" s="89" t="s">
        <v>120</v>
      </c>
      <c r="L52" s="89"/>
      <c r="M52" s="44"/>
      <c r="N52" s="47">
        <v>2444144</v>
      </c>
      <c r="O52" s="67">
        <f t="shared" si="1"/>
        <v>0.6924369998921233</v>
      </c>
    </row>
    <row r="53" spans="1:15" s="2" customFormat="1" ht="12" customHeight="1">
      <c r="A53" s="43"/>
      <c r="B53" s="88" t="s">
        <v>121</v>
      </c>
      <c r="C53" s="88"/>
      <c r="E53" s="44"/>
      <c r="F53" s="42">
        <v>991417</v>
      </c>
      <c r="G53" s="64">
        <f>F53/$F$10*100</f>
        <v>0.22718777080703473</v>
      </c>
      <c r="I53" s="43"/>
      <c r="J53" s="88" t="s">
        <v>122</v>
      </c>
      <c r="K53" s="88"/>
      <c r="L53" s="32"/>
      <c r="M53" s="34"/>
      <c r="N53" s="42">
        <v>22328566</v>
      </c>
      <c r="O53" s="64">
        <f t="shared" si="1"/>
        <v>6.325783281563307</v>
      </c>
    </row>
    <row r="54" spans="1:15" s="2" customFormat="1" ht="12" customHeight="1">
      <c r="A54" s="43"/>
      <c r="C54" s="89" t="s">
        <v>123</v>
      </c>
      <c r="D54" s="89"/>
      <c r="E54" s="34"/>
      <c r="F54" s="47">
        <v>603953</v>
      </c>
      <c r="G54" s="67">
        <f>F54/$F$10*100</f>
        <v>0.13839861102061093</v>
      </c>
      <c r="I54" s="43"/>
      <c r="J54" s="43"/>
      <c r="K54" s="89" t="s">
        <v>124</v>
      </c>
      <c r="L54" s="89"/>
      <c r="M54" s="44"/>
      <c r="N54" s="47">
        <v>19571145</v>
      </c>
      <c r="O54" s="67">
        <f t="shared" si="1"/>
        <v>5.5445934970499815</v>
      </c>
    </row>
    <row r="55" spans="1:15" s="2" customFormat="1" ht="12" customHeight="1">
      <c r="A55" s="43"/>
      <c r="B55" s="43"/>
      <c r="C55" s="89" t="s">
        <v>125</v>
      </c>
      <c r="D55" s="89"/>
      <c r="E55" s="44"/>
      <c r="F55" s="47">
        <v>387465</v>
      </c>
      <c r="G55" s="67">
        <f>F55/$F$10*100</f>
        <v>0.08878938894102856</v>
      </c>
      <c r="I55" s="43"/>
      <c r="J55" s="19"/>
      <c r="K55" s="89" t="s">
        <v>126</v>
      </c>
      <c r="L55" s="89"/>
      <c r="M55" s="44"/>
      <c r="N55" s="47">
        <v>2757421</v>
      </c>
      <c r="O55" s="67">
        <f t="shared" si="1"/>
        <v>0.7811897845133259</v>
      </c>
    </row>
    <row r="56" spans="1:15" s="2" customFormat="1" ht="12" customHeight="1">
      <c r="A56" s="43"/>
      <c r="D56" s="19"/>
      <c r="E56" s="44"/>
      <c r="F56" s="72"/>
      <c r="I56" s="43"/>
      <c r="J56" s="88" t="s">
        <v>127</v>
      </c>
      <c r="K56" s="88"/>
      <c r="L56" s="32"/>
      <c r="M56" s="34"/>
      <c r="N56" s="42">
        <v>69507257</v>
      </c>
      <c r="O56" s="64">
        <f t="shared" si="1"/>
        <v>19.691718862640986</v>
      </c>
    </row>
    <row r="57" spans="1:15" s="2" customFormat="1" ht="12" customHeight="1">
      <c r="A57" s="43"/>
      <c r="B57" s="88" t="s">
        <v>128</v>
      </c>
      <c r="C57" s="88"/>
      <c r="E57" s="44"/>
      <c r="F57" s="42">
        <v>100000</v>
      </c>
      <c r="G57" s="75">
        <f>F57/$F$10*100</f>
        <v>0.022915460477986028</v>
      </c>
      <c r="I57" s="43"/>
      <c r="K57" s="89" t="s">
        <v>129</v>
      </c>
      <c r="L57" s="89"/>
      <c r="M57" s="44"/>
      <c r="N57" s="47">
        <v>3903195</v>
      </c>
      <c r="O57" s="67">
        <f t="shared" si="1"/>
        <v>1.1057927175297104</v>
      </c>
    </row>
    <row r="58" spans="1:15" s="2" customFormat="1" ht="12" customHeight="1">
      <c r="A58" s="43"/>
      <c r="D58" s="32"/>
      <c r="E58" s="34"/>
      <c r="F58" s="72"/>
      <c r="I58" s="43"/>
      <c r="J58" s="43"/>
      <c r="K58" s="89" t="s">
        <v>130</v>
      </c>
      <c r="L58" s="89"/>
      <c r="M58" s="44"/>
      <c r="N58" s="47">
        <v>23938663</v>
      </c>
      <c r="O58" s="67">
        <f t="shared" si="1"/>
        <v>6.781931011081416</v>
      </c>
    </row>
    <row r="59" spans="1:15" s="2" customFormat="1" ht="12" customHeight="1">
      <c r="A59" s="43"/>
      <c r="B59" s="88" t="s">
        <v>131</v>
      </c>
      <c r="C59" s="88"/>
      <c r="D59" s="19"/>
      <c r="E59" s="44"/>
      <c r="F59" s="42">
        <f>SUM(F60:F61)</f>
        <v>9970520</v>
      </c>
      <c r="G59" s="64">
        <f>F59/$F$10*100</f>
        <v>2.2847905700496924</v>
      </c>
      <c r="I59" s="43"/>
      <c r="J59" s="43"/>
      <c r="K59" s="89" t="s">
        <v>132</v>
      </c>
      <c r="L59" s="89"/>
      <c r="M59" s="44"/>
      <c r="N59" s="47">
        <v>12603202</v>
      </c>
      <c r="O59" s="67">
        <f t="shared" si="1"/>
        <v>3.5705438721754565</v>
      </c>
    </row>
    <row r="60" spans="1:15" s="2" customFormat="1" ht="12" customHeight="1">
      <c r="A60" s="43"/>
      <c r="C60" s="89" t="s">
        <v>133</v>
      </c>
      <c r="D60" s="89"/>
      <c r="E60" s="34"/>
      <c r="F60" s="47">
        <v>561544</v>
      </c>
      <c r="G60" s="67">
        <f>F60/$F$10*100</f>
        <v>0.12868039338650186</v>
      </c>
      <c r="I60" s="43"/>
      <c r="K60" s="89" t="s">
        <v>134</v>
      </c>
      <c r="L60" s="89"/>
      <c r="M60" s="44"/>
      <c r="N60" s="47">
        <v>19019340</v>
      </c>
      <c r="O60" s="67">
        <f t="shared" si="1"/>
        <v>5.388264656062923</v>
      </c>
    </row>
    <row r="61" spans="1:15" s="2" customFormat="1" ht="12" customHeight="1">
      <c r="A61" s="43"/>
      <c r="B61" s="43"/>
      <c r="C61" s="89" t="s">
        <v>135</v>
      </c>
      <c r="D61" s="89"/>
      <c r="E61" s="44"/>
      <c r="F61" s="47">
        <v>9408976</v>
      </c>
      <c r="G61" s="67">
        <f>F61/$F$10*100</f>
        <v>2.1561101766631907</v>
      </c>
      <c r="I61" s="43"/>
      <c r="J61" s="43"/>
      <c r="K61" s="89" t="s">
        <v>136</v>
      </c>
      <c r="L61" s="89"/>
      <c r="M61" s="44"/>
      <c r="N61" s="47">
        <v>5598989</v>
      </c>
      <c r="O61" s="67">
        <f t="shared" si="1"/>
        <v>1.5862187929962392</v>
      </c>
    </row>
    <row r="62" spans="1:15" s="2" customFormat="1" ht="12" customHeight="1">
      <c r="A62" s="43"/>
      <c r="B62" s="43"/>
      <c r="D62" s="19"/>
      <c r="E62" s="44"/>
      <c r="F62" s="72"/>
      <c r="I62" s="43"/>
      <c r="J62" s="43"/>
      <c r="K62" s="89" t="s">
        <v>137</v>
      </c>
      <c r="L62" s="89"/>
      <c r="M62" s="44"/>
      <c r="N62" s="47">
        <v>2844206</v>
      </c>
      <c r="O62" s="67">
        <f t="shared" si="1"/>
        <v>0.8057763657604365</v>
      </c>
    </row>
    <row r="63" spans="1:15" s="2" customFormat="1" ht="12" customHeight="1">
      <c r="A63" s="43"/>
      <c r="B63" s="88" t="s">
        <v>138</v>
      </c>
      <c r="C63" s="88"/>
      <c r="E63" s="44"/>
      <c r="F63" s="42">
        <v>17629122</v>
      </c>
      <c r="G63" s="75">
        <f>F63/$F$10*100</f>
        <v>4.03979448452594</v>
      </c>
      <c r="I63" s="43"/>
      <c r="J63" s="43"/>
      <c r="K63" s="89" t="s">
        <v>139</v>
      </c>
      <c r="L63" s="89"/>
      <c r="M63" s="44"/>
      <c r="N63" s="47">
        <v>1599662</v>
      </c>
      <c r="O63" s="67">
        <f t="shared" si="1"/>
        <v>0.4531914470348039</v>
      </c>
    </row>
    <row r="64" spans="1:15" s="2" customFormat="1" ht="12" customHeight="1">
      <c r="A64" s="43"/>
      <c r="D64" s="32"/>
      <c r="E64" s="34"/>
      <c r="F64" s="72"/>
      <c r="I64" s="43"/>
      <c r="J64" s="88" t="s">
        <v>140</v>
      </c>
      <c r="K64" s="88"/>
      <c r="L64" s="32"/>
      <c r="M64" s="34"/>
      <c r="N64" s="76">
        <v>1170563</v>
      </c>
      <c r="O64" s="77">
        <f t="shared" si="1"/>
        <v>0.3316257683281851</v>
      </c>
    </row>
    <row r="65" spans="1:15" s="2" customFormat="1" ht="12" customHeight="1">
      <c r="A65" s="43"/>
      <c r="B65" s="88" t="s">
        <v>141</v>
      </c>
      <c r="C65" s="88"/>
      <c r="E65" s="44"/>
      <c r="F65" s="42">
        <v>47086414</v>
      </c>
      <c r="G65" s="64">
        <f aca="true" t="shared" si="3" ref="G65:G73">F65/$F$10*100</f>
        <v>10.79006859067088</v>
      </c>
      <c r="I65" s="43"/>
      <c r="J65" s="43"/>
      <c r="K65" s="43" t="s">
        <v>142</v>
      </c>
      <c r="L65" s="19"/>
      <c r="M65" s="44"/>
      <c r="N65" s="78">
        <v>82928</v>
      </c>
      <c r="O65" s="79">
        <f t="shared" si="1"/>
        <v>0.023493875781072638</v>
      </c>
    </row>
    <row r="66" spans="1:15" s="2" customFormat="1" ht="12" customHeight="1">
      <c r="A66" s="43"/>
      <c r="C66" s="89" t="s">
        <v>143</v>
      </c>
      <c r="D66" s="89"/>
      <c r="E66" s="34"/>
      <c r="F66" s="47">
        <v>103930</v>
      </c>
      <c r="G66" s="70">
        <f t="shared" si="3"/>
        <v>0.023816038074770878</v>
      </c>
      <c r="I66" s="43"/>
      <c r="J66" s="19"/>
      <c r="K66" s="89" t="s">
        <v>144</v>
      </c>
      <c r="L66" s="89"/>
      <c r="M66" s="44"/>
      <c r="N66" s="78">
        <v>1087635</v>
      </c>
      <c r="O66" s="79">
        <f t="shared" si="1"/>
        <v>0.30813189254711243</v>
      </c>
    </row>
    <row r="67" spans="1:15" s="2" customFormat="1" ht="12" customHeight="1">
      <c r="A67" s="43"/>
      <c r="C67" s="89" t="s">
        <v>145</v>
      </c>
      <c r="D67" s="89"/>
      <c r="E67" s="44"/>
      <c r="F67" s="47">
        <v>14087</v>
      </c>
      <c r="G67" s="70">
        <f t="shared" si="3"/>
        <v>0.003228100917533892</v>
      </c>
      <c r="I67" s="43"/>
      <c r="J67" s="88" t="s">
        <v>146</v>
      </c>
      <c r="K67" s="88"/>
      <c r="L67" s="80"/>
      <c r="M67" s="34"/>
      <c r="N67" s="76">
        <v>63537654</v>
      </c>
      <c r="O67" s="77"/>
    </row>
    <row r="68" spans="1:15" s="2" customFormat="1" ht="12" customHeight="1">
      <c r="A68" s="43"/>
      <c r="B68" s="43"/>
      <c r="C68" s="89" t="s">
        <v>147</v>
      </c>
      <c r="D68" s="89"/>
      <c r="E68" s="44"/>
      <c r="F68" s="47">
        <v>384162</v>
      </c>
      <c r="G68" s="67">
        <f t="shared" si="3"/>
        <v>0.0880324912814407</v>
      </c>
      <c r="I68" s="43"/>
      <c r="J68" s="88" t="s">
        <v>148</v>
      </c>
      <c r="K68" s="88"/>
      <c r="L68" s="32"/>
      <c r="M68" s="34"/>
      <c r="N68" s="76">
        <v>13970836</v>
      </c>
      <c r="O68" s="77">
        <f t="shared" si="1"/>
        <v>3.958000742110478</v>
      </c>
    </row>
    <row r="69" spans="1:15" s="2" customFormat="1" ht="12" customHeight="1">
      <c r="A69" s="43"/>
      <c r="B69" s="43"/>
      <c r="C69" s="89" t="s">
        <v>149</v>
      </c>
      <c r="D69" s="89"/>
      <c r="E69" s="44"/>
      <c r="F69" s="47">
        <v>41395599</v>
      </c>
      <c r="G69" s="67">
        <f t="shared" si="3"/>
        <v>9.48599212847058</v>
      </c>
      <c r="I69" s="43"/>
      <c r="K69" s="89" t="s">
        <v>150</v>
      </c>
      <c r="L69" s="89"/>
      <c r="M69" s="34"/>
      <c r="N69" s="78">
        <v>212957</v>
      </c>
      <c r="O69" s="81">
        <f t="shared" si="1"/>
        <v>0.06033167693312133</v>
      </c>
    </row>
    <row r="70" spans="1:15" s="2" customFormat="1" ht="12" customHeight="1">
      <c r="A70" s="43"/>
      <c r="C70" s="89" t="s">
        <v>151</v>
      </c>
      <c r="D70" s="89"/>
      <c r="E70" s="44"/>
      <c r="F70" s="47">
        <v>534702</v>
      </c>
      <c r="G70" s="67">
        <f t="shared" si="3"/>
        <v>0.12252942548500086</v>
      </c>
      <c r="I70" s="43"/>
      <c r="J70" s="43"/>
      <c r="K70" s="89" t="s">
        <v>2</v>
      </c>
      <c r="L70" s="89"/>
      <c r="M70" s="44"/>
      <c r="N70" s="78">
        <v>5773500</v>
      </c>
      <c r="O70" s="81">
        <f t="shared" si="1"/>
        <v>1.6356585450272871</v>
      </c>
    </row>
    <row r="71" spans="1:15" s="2" customFormat="1" ht="12" customHeight="1">
      <c r="A71" s="43"/>
      <c r="B71" s="43"/>
      <c r="C71" s="89" t="s">
        <v>152</v>
      </c>
      <c r="D71" s="89"/>
      <c r="E71" s="44"/>
      <c r="F71" s="47">
        <v>1992998</v>
      </c>
      <c r="G71" s="67">
        <f t="shared" si="3"/>
        <v>0.456704669017052</v>
      </c>
      <c r="I71" s="43"/>
      <c r="J71" s="43"/>
      <c r="K71" s="89" t="s">
        <v>153</v>
      </c>
      <c r="L71" s="89"/>
      <c r="M71" s="44"/>
      <c r="N71" s="78">
        <v>598645</v>
      </c>
      <c r="O71" s="81">
        <f t="shared" si="1"/>
        <v>0.1695988238828891</v>
      </c>
    </row>
    <row r="72" spans="1:15" s="2" customFormat="1" ht="12" customHeight="1">
      <c r="A72" s="43"/>
      <c r="B72" s="43"/>
      <c r="C72" s="89" t="s">
        <v>154</v>
      </c>
      <c r="D72" s="89"/>
      <c r="E72" s="44"/>
      <c r="F72" s="47">
        <v>4321</v>
      </c>
      <c r="G72" s="70">
        <f t="shared" si="3"/>
        <v>0.0009901770472537763</v>
      </c>
      <c r="I72" s="43"/>
      <c r="J72" s="43"/>
      <c r="K72" s="89" t="s">
        <v>5</v>
      </c>
      <c r="L72" s="89"/>
      <c r="M72" s="44"/>
      <c r="N72" s="78">
        <v>6029806</v>
      </c>
      <c r="O72" s="81">
        <f t="shared" si="1"/>
        <v>1.7082711888381064</v>
      </c>
    </row>
    <row r="73" spans="1:15" s="2" customFormat="1" ht="12" customHeight="1">
      <c r="A73" s="43"/>
      <c r="B73" s="43"/>
      <c r="C73" s="89" t="s">
        <v>155</v>
      </c>
      <c r="D73" s="89"/>
      <c r="E73" s="44"/>
      <c r="F73" s="47">
        <v>2656614</v>
      </c>
      <c r="G73" s="67">
        <f t="shared" si="3"/>
        <v>0.6087753312226437</v>
      </c>
      <c r="I73" s="43"/>
      <c r="K73" s="89" t="s">
        <v>156</v>
      </c>
      <c r="L73" s="89"/>
      <c r="M73" s="44"/>
      <c r="N73" s="78">
        <v>144631</v>
      </c>
      <c r="O73" s="81">
        <f t="shared" si="1"/>
        <v>0.040974613497157975</v>
      </c>
    </row>
    <row r="74" spans="1:15" s="2" customFormat="1" ht="12" customHeight="1">
      <c r="A74" s="43"/>
      <c r="B74" s="43"/>
      <c r="D74" s="19"/>
      <c r="E74" s="44"/>
      <c r="F74" s="72"/>
      <c r="I74" s="43"/>
      <c r="J74" s="43"/>
      <c r="K74" s="89" t="s">
        <v>157</v>
      </c>
      <c r="L74" s="89"/>
      <c r="M74" s="44"/>
      <c r="N74" s="78">
        <v>1210257</v>
      </c>
      <c r="O74" s="81">
        <f t="shared" si="1"/>
        <v>0.3428712572493443</v>
      </c>
    </row>
    <row r="75" spans="1:15" s="2" customFormat="1" ht="12" customHeight="1">
      <c r="A75" s="43"/>
      <c r="B75" s="88" t="s">
        <v>158</v>
      </c>
      <c r="C75" s="88"/>
      <c r="E75" s="44"/>
      <c r="F75" s="42">
        <v>78997252</v>
      </c>
      <c r="G75" s="64">
        <f>F75/$F$10*100</f>
        <v>18.102584060755028</v>
      </c>
      <c r="I75" s="43"/>
      <c r="K75" s="89" t="s">
        <v>6</v>
      </c>
      <c r="L75" s="89"/>
      <c r="M75" s="44"/>
      <c r="N75" s="78">
        <v>286</v>
      </c>
      <c r="O75" s="81">
        <f t="shared" si="1"/>
        <v>8.102508770724936E-05</v>
      </c>
    </row>
    <row r="76" spans="1:15" s="2" customFormat="1" ht="12" customHeight="1">
      <c r="A76" s="43"/>
      <c r="D76" s="32"/>
      <c r="E76" s="34"/>
      <c r="F76" s="72"/>
      <c r="I76" s="43"/>
      <c r="J76" s="43"/>
      <c r="K76" s="89" t="s">
        <v>7</v>
      </c>
      <c r="L76" s="90"/>
      <c r="M76" s="44"/>
      <c r="N76" s="78">
        <v>754</v>
      </c>
      <c r="O76" s="81">
        <f>N76/$N$10*100</f>
        <v>0.00021361159486456649</v>
      </c>
    </row>
    <row r="77" spans="1:15" s="2" customFormat="1" ht="13.5" customHeight="1">
      <c r="A77" s="43"/>
      <c r="B77" s="43"/>
      <c r="C77" s="19"/>
      <c r="D77" s="19"/>
      <c r="E77" s="44"/>
      <c r="F77" s="47"/>
      <c r="G77" s="70"/>
      <c r="I77" s="43"/>
      <c r="J77" s="88" t="s">
        <v>159</v>
      </c>
      <c r="K77" s="88"/>
      <c r="M77" s="44"/>
      <c r="N77" s="78">
        <v>0</v>
      </c>
      <c r="O77" s="82">
        <v>0</v>
      </c>
    </row>
    <row r="78" spans="1:15" s="2" customFormat="1" ht="7.5" customHeight="1">
      <c r="A78" s="43"/>
      <c r="B78" s="43"/>
      <c r="C78" s="19"/>
      <c r="D78" s="19"/>
      <c r="E78" s="44"/>
      <c r="F78" s="47"/>
      <c r="G78" s="70"/>
      <c r="I78" s="43"/>
      <c r="J78" s="65"/>
      <c r="K78" s="65"/>
      <c r="M78" s="44"/>
      <c r="N78" s="78"/>
      <c r="O78" s="82"/>
    </row>
    <row r="79" spans="1:15" s="2" customFormat="1" ht="13.5" customHeight="1">
      <c r="A79" s="32" t="s">
        <v>9</v>
      </c>
      <c r="B79" s="32"/>
      <c r="C79" s="32" t="s">
        <v>10</v>
      </c>
      <c r="D79" s="19"/>
      <c r="E79" s="44"/>
      <c r="F79" s="42">
        <v>418775328</v>
      </c>
      <c r="G79" s="64">
        <v>100</v>
      </c>
      <c r="I79" s="32" t="s">
        <v>9</v>
      </c>
      <c r="J79" s="32"/>
      <c r="K79" s="32" t="s">
        <v>10</v>
      </c>
      <c r="M79" s="44"/>
      <c r="N79" s="42">
        <v>404832945</v>
      </c>
      <c r="O79" s="64">
        <v>100</v>
      </c>
    </row>
    <row r="80" spans="1:15" s="2" customFormat="1" ht="4.5" customHeight="1" thickBot="1">
      <c r="A80" s="51"/>
      <c r="B80" s="51"/>
      <c r="C80" s="51"/>
      <c r="D80" s="51"/>
      <c r="E80" s="53"/>
      <c r="F80" s="83"/>
      <c r="G80" s="51"/>
      <c r="H80" s="51"/>
      <c r="I80" s="51"/>
      <c r="J80" s="51"/>
      <c r="K80" s="51"/>
      <c r="L80" s="84"/>
      <c r="M80" s="85"/>
      <c r="N80" s="86"/>
      <c r="O80" s="87"/>
    </row>
    <row r="81" ht="14.25" thickTop="1"/>
  </sheetData>
  <mergeCells count="124">
    <mergeCell ref="K70:L70"/>
    <mergeCell ref="B63:C63"/>
    <mergeCell ref="C69:D69"/>
    <mergeCell ref="C68:D68"/>
    <mergeCell ref="C70:D70"/>
    <mergeCell ref="K69:L69"/>
    <mergeCell ref="J64:K64"/>
    <mergeCell ref="C73:D73"/>
    <mergeCell ref="C72:D72"/>
    <mergeCell ref="C71:D71"/>
    <mergeCell ref="B75:C75"/>
    <mergeCell ref="C54:D54"/>
    <mergeCell ref="C55:D55"/>
    <mergeCell ref="C49:D49"/>
    <mergeCell ref="C50:D50"/>
    <mergeCell ref="C51:D51"/>
    <mergeCell ref="B53:C53"/>
    <mergeCell ref="B36:C36"/>
    <mergeCell ref="B48:C48"/>
    <mergeCell ref="C41:D41"/>
    <mergeCell ref="C42:D42"/>
    <mergeCell ref="C45:D45"/>
    <mergeCell ref="C46:D46"/>
    <mergeCell ref="B37:C37"/>
    <mergeCell ref="K18:L18"/>
    <mergeCell ref="K20:L20"/>
    <mergeCell ref="K21:L21"/>
    <mergeCell ref="K23:L23"/>
    <mergeCell ref="J22:K22"/>
    <mergeCell ref="G1:O1"/>
    <mergeCell ref="A6:E6"/>
    <mergeCell ref="I6:M6"/>
    <mergeCell ref="F3:K3"/>
    <mergeCell ref="L3:O3"/>
    <mergeCell ref="A4:G4"/>
    <mergeCell ref="I4:O4"/>
    <mergeCell ref="B11:C11"/>
    <mergeCell ref="B29:C29"/>
    <mergeCell ref="B35:C35"/>
    <mergeCell ref="C22:D22"/>
    <mergeCell ref="C23:D23"/>
    <mergeCell ref="C24:D24"/>
    <mergeCell ref="C25:D25"/>
    <mergeCell ref="C30:D30"/>
    <mergeCell ref="C31:D31"/>
    <mergeCell ref="C17:D17"/>
    <mergeCell ref="C21:D21"/>
    <mergeCell ref="C12:D12"/>
    <mergeCell ref="C13:D13"/>
    <mergeCell ref="C15:D15"/>
    <mergeCell ref="C16:D16"/>
    <mergeCell ref="C14:D14"/>
    <mergeCell ref="C18:D18"/>
    <mergeCell ref="C19:D19"/>
    <mergeCell ref="C20:D20"/>
    <mergeCell ref="B57:C57"/>
    <mergeCell ref="J11:K11"/>
    <mergeCell ref="K13:L13"/>
    <mergeCell ref="J12:K12"/>
    <mergeCell ref="K19:L19"/>
    <mergeCell ref="K14:L14"/>
    <mergeCell ref="K15:L15"/>
    <mergeCell ref="K16:L16"/>
    <mergeCell ref="K17:L17"/>
    <mergeCell ref="C32:D32"/>
    <mergeCell ref="K35:L35"/>
    <mergeCell ref="J36:K36"/>
    <mergeCell ref="K26:L26"/>
    <mergeCell ref="K28:L28"/>
    <mergeCell ref="K30:L30"/>
    <mergeCell ref="K29:L29"/>
    <mergeCell ref="C33:D33"/>
    <mergeCell ref="K34:L34"/>
    <mergeCell ref="J32:K32"/>
    <mergeCell ref="K24:L24"/>
    <mergeCell ref="J27:K27"/>
    <mergeCell ref="K33:L33"/>
    <mergeCell ref="K31:L31"/>
    <mergeCell ref="K25:L25"/>
    <mergeCell ref="B27:C27"/>
    <mergeCell ref="B34:C34"/>
    <mergeCell ref="K38:L38"/>
    <mergeCell ref="K40:L40"/>
    <mergeCell ref="K37:L37"/>
    <mergeCell ref="K39:L39"/>
    <mergeCell ref="K44:L44"/>
    <mergeCell ref="K45:L45"/>
    <mergeCell ref="K49:L49"/>
    <mergeCell ref="K41:L41"/>
    <mergeCell ref="J46:K46"/>
    <mergeCell ref="K47:L47"/>
    <mergeCell ref="K48:L48"/>
    <mergeCell ref="K43:L43"/>
    <mergeCell ref="J42:K42"/>
    <mergeCell ref="J56:K56"/>
    <mergeCell ref="K62:L62"/>
    <mergeCell ref="K60:L60"/>
    <mergeCell ref="K61:L61"/>
    <mergeCell ref="K58:L58"/>
    <mergeCell ref="K59:L59"/>
    <mergeCell ref="K57:L57"/>
    <mergeCell ref="K55:L55"/>
    <mergeCell ref="K50:L50"/>
    <mergeCell ref="K52:L52"/>
    <mergeCell ref="J53:K53"/>
    <mergeCell ref="K54:L54"/>
    <mergeCell ref="K51:L51"/>
    <mergeCell ref="B59:C59"/>
    <mergeCell ref="J68:K68"/>
    <mergeCell ref="B65:C65"/>
    <mergeCell ref="K66:L66"/>
    <mergeCell ref="J67:K67"/>
    <mergeCell ref="K63:L63"/>
    <mergeCell ref="C60:D60"/>
    <mergeCell ref="C61:D61"/>
    <mergeCell ref="C66:D66"/>
    <mergeCell ref="C67:D67"/>
    <mergeCell ref="J77:K77"/>
    <mergeCell ref="K71:L71"/>
    <mergeCell ref="K72:L72"/>
    <mergeCell ref="K73:L73"/>
    <mergeCell ref="K76:L76"/>
    <mergeCell ref="K74:L74"/>
    <mergeCell ref="K75:L75"/>
  </mergeCells>
  <printOptions/>
  <pageMargins left="0.28" right="0.14" top="0.52" bottom="0" header="11.08" footer="0.5118110236220472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85" zoomScaleNormal="85" zoomScaleSheetLayoutView="90" workbookViewId="0" topLeftCell="A1">
      <selection activeCell="G4" sqref="G4"/>
    </sheetView>
  </sheetViews>
  <sheetFormatPr defaultColWidth="8.796875" defaultRowHeight="14.25"/>
  <cols>
    <col min="1" max="1" width="4.8984375" style="0" customWidth="1"/>
    <col min="2" max="2" width="24.8984375" style="0" customWidth="1"/>
    <col min="3" max="3" width="1.1015625" style="0" customWidth="1"/>
    <col min="4" max="5" width="15.59765625" style="0" customWidth="1"/>
    <col min="6" max="6" width="5.09765625" style="0" customWidth="1"/>
    <col min="7" max="7" width="2.59765625" style="0" customWidth="1"/>
    <col min="8" max="8" width="2.09765625" style="0" customWidth="1"/>
    <col min="9" max="9" width="11.59765625" style="0" customWidth="1"/>
    <col min="10" max="10" width="4.59765625" style="0" customWidth="1"/>
    <col min="11" max="11" width="1" style="0" customWidth="1"/>
    <col min="12" max="12" width="16" style="5" customWidth="1"/>
    <col min="13" max="13" width="16.09765625" style="5" customWidth="1"/>
    <col min="14" max="16384" width="8.8984375" style="0" customWidth="1"/>
  </cols>
  <sheetData>
    <row r="1" spans="1:13" s="2" customFormat="1" ht="25.5" customHeight="1">
      <c r="A1" s="1" t="s">
        <v>33</v>
      </c>
      <c r="B1" s="1"/>
      <c r="C1" s="1"/>
      <c r="E1" s="3" t="s">
        <v>34</v>
      </c>
      <c r="G1" s="3"/>
      <c r="H1" s="3"/>
      <c r="I1" s="3"/>
      <c r="L1" s="4"/>
      <c r="M1" s="4"/>
    </row>
    <row r="2" ht="12.75" customHeight="1"/>
    <row r="3" spans="1:13" s="7" customFormat="1" ht="24" customHeight="1">
      <c r="A3" s="106" t="s">
        <v>12</v>
      </c>
      <c r="B3" s="106"/>
      <c r="C3" s="106"/>
      <c r="D3" s="106"/>
      <c r="E3" s="106"/>
      <c r="F3" s="6"/>
      <c r="G3" s="106" t="s">
        <v>13</v>
      </c>
      <c r="H3" s="106"/>
      <c r="I3" s="106"/>
      <c r="J3" s="106"/>
      <c r="K3" s="106"/>
      <c r="L3" s="106"/>
      <c r="M3" s="106"/>
    </row>
    <row r="4" spans="9:13" s="8" customFormat="1" ht="15.75" customHeight="1">
      <c r="I4" s="108" t="s">
        <v>35</v>
      </c>
      <c r="J4" s="108"/>
      <c r="K4" s="108"/>
      <c r="L4" s="108"/>
      <c r="M4" s="108"/>
    </row>
    <row r="5" spans="1:13" s="9" customFormat="1" ht="18" customHeight="1" thickBot="1">
      <c r="A5" s="9" t="s">
        <v>36</v>
      </c>
      <c r="C5" s="107" t="s">
        <v>37</v>
      </c>
      <c r="D5" s="107"/>
      <c r="E5" s="107"/>
      <c r="F5" s="10" t="s">
        <v>38</v>
      </c>
      <c r="G5" s="107" t="s">
        <v>39</v>
      </c>
      <c r="H5" s="107"/>
      <c r="I5" s="107"/>
      <c r="J5" s="107"/>
      <c r="K5" s="107"/>
      <c r="L5" s="107"/>
      <c r="M5" s="107"/>
    </row>
    <row r="6" spans="1:13" ht="24" customHeight="1" thickTop="1">
      <c r="A6" s="102" t="s">
        <v>40</v>
      </c>
      <c r="B6" s="102"/>
      <c r="C6" s="103"/>
      <c r="D6" s="111" t="s">
        <v>14</v>
      </c>
      <c r="E6" s="96"/>
      <c r="G6" s="102" t="s">
        <v>41</v>
      </c>
      <c r="H6" s="102"/>
      <c r="I6" s="102"/>
      <c r="J6" s="102"/>
      <c r="K6" s="103"/>
      <c r="L6" s="109" t="s">
        <v>14</v>
      </c>
      <c r="M6" s="110"/>
    </row>
    <row r="7" spans="1:13" ht="24" customHeight="1">
      <c r="A7" s="104"/>
      <c r="B7" s="104"/>
      <c r="C7" s="105"/>
      <c r="D7" s="12" t="s">
        <v>42</v>
      </c>
      <c r="E7" s="13" t="s">
        <v>43</v>
      </c>
      <c r="G7" s="104"/>
      <c r="H7" s="104"/>
      <c r="I7" s="104"/>
      <c r="J7" s="104"/>
      <c r="K7" s="105"/>
      <c r="L7" s="14" t="s">
        <v>44</v>
      </c>
      <c r="M7" s="15" t="s">
        <v>45</v>
      </c>
    </row>
    <row r="8" spans="1:13" s="2" customFormat="1" ht="12" customHeight="1">
      <c r="A8" s="16"/>
      <c r="B8" s="16"/>
      <c r="C8" s="17"/>
      <c r="D8" s="18"/>
      <c r="E8" s="19"/>
      <c r="G8" s="16"/>
      <c r="H8" s="16"/>
      <c r="I8" s="16"/>
      <c r="J8" s="16"/>
      <c r="K8" s="17"/>
      <c r="L8" s="20"/>
      <c r="M8" s="21"/>
    </row>
    <row r="9" spans="1:14" s="26" customFormat="1" ht="19.5" customHeight="1">
      <c r="A9" s="22" t="s">
        <v>46</v>
      </c>
      <c r="B9" s="22"/>
      <c r="C9" s="23"/>
      <c r="D9" s="24">
        <v>13079846</v>
      </c>
      <c r="E9" s="25">
        <v>10870257</v>
      </c>
      <c r="G9" s="22" t="s">
        <v>47</v>
      </c>
      <c r="H9" s="22"/>
      <c r="I9" s="22" t="s">
        <v>48</v>
      </c>
      <c r="J9" s="22"/>
      <c r="K9" s="23"/>
      <c r="L9" s="27">
        <v>20018009</v>
      </c>
      <c r="M9" s="28">
        <v>22675814</v>
      </c>
      <c r="N9" s="29"/>
    </row>
    <row r="10" spans="1:14" s="26" customFormat="1" ht="19.5" customHeight="1">
      <c r="A10" s="30"/>
      <c r="B10" s="31">
        <v>14</v>
      </c>
      <c r="C10" s="23"/>
      <c r="D10" s="24">
        <v>11003935</v>
      </c>
      <c r="E10" s="25">
        <v>8848948</v>
      </c>
      <c r="G10" s="22"/>
      <c r="H10" s="22"/>
      <c r="I10" s="31">
        <v>14</v>
      </c>
      <c r="J10" s="22"/>
      <c r="K10" s="23"/>
      <c r="L10" s="27">
        <v>19341839</v>
      </c>
      <c r="M10" s="28">
        <v>20494074</v>
      </c>
      <c r="N10" s="29"/>
    </row>
    <row r="11" spans="1:14" s="37" customFormat="1" ht="19.5" customHeight="1">
      <c r="A11" s="32"/>
      <c r="B11" s="33">
        <v>15</v>
      </c>
      <c r="C11" s="34"/>
      <c r="D11" s="35">
        <f>SUM(D13:D27)</f>
        <v>22813140</v>
      </c>
      <c r="E11" s="36">
        <f>SUM(E13:E27)</f>
        <v>19281756</v>
      </c>
      <c r="G11" s="32"/>
      <c r="H11" s="32"/>
      <c r="I11" s="33">
        <v>15</v>
      </c>
      <c r="J11" s="32"/>
      <c r="K11" s="34"/>
      <c r="L11" s="38">
        <f>L13+L16+L19+L22</f>
        <v>19390978</v>
      </c>
      <c r="M11" s="39">
        <f>M13+M16+M19+M22</f>
        <v>23781894</v>
      </c>
      <c r="N11" s="40"/>
    </row>
    <row r="12" spans="1:13" s="2" customFormat="1" ht="12" customHeight="1">
      <c r="A12" s="41"/>
      <c r="B12" s="32"/>
      <c r="C12" s="34"/>
      <c r="D12" s="42"/>
      <c r="E12" s="40"/>
      <c r="G12" s="43"/>
      <c r="H12" s="43"/>
      <c r="I12" s="43"/>
      <c r="J12" s="43"/>
      <c r="K12" s="44"/>
      <c r="L12" s="45"/>
      <c r="M12" s="46"/>
    </row>
    <row r="13" spans="1:13" s="2" customFormat="1" ht="17.25" customHeight="1">
      <c r="A13" s="43"/>
      <c r="B13" s="19" t="s">
        <v>15</v>
      </c>
      <c r="C13" s="44"/>
      <c r="D13" s="47">
        <v>2091656</v>
      </c>
      <c r="E13" s="48">
        <v>2015275</v>
      </c>
      <c r="G13" s="43"/>
      <c r="H13" s="89" t="s">
        <v>16</v>
      </c>
      <c r="I13" s="89"/>
      <c r="J13" s="43"/>
      <c r="K13" s="44"/>
      <c r="L13" s="47">
        <f>SUM(L14:L15)</f>
        <v>2111715</v>
      </c>
      <c r="M13" s="48">
        <f>SUM(M14:M15)</f>
        <v>2853477</v>
      </c>
    </row>
    <row r="14" spans="1:13" s="2" customFormat="1" ht="17.25" customHeight="1">
      <c r="A14" s="43"/>
      <c r="B14" s="19" t="s">
        <v>17</v>
      </c>
      <c r="C14" s="44"/>
      <c r="D14" s="47">
        <v>3457536</v>
      </c>
      <c r="E14" s="48">
        <v>3409178</v>
      </c>
      <c r="G14" s="43"/>
      <c r="H14" s="43"/>
      <c r="I14" s="89" t="s">
        <v>18</v>
      </c>
      <c r="J14" s="89"/>
      <c r="K14" s="44"/>
      <c r="L14" s="47">
        <v>2111368</v>
      </c>
      <c r="M14" s="48">
        <v>2059545</v>
      </c>
    </row>
    <row r="15" spans="1:13" s="2" customFormat="1" ht="17.25" customHeight="1">
      <c r="A15" s="43"/>
      <c r="B15" s="49" t="s">
        <v>49</v>
      </c>
      <c r="C15" s="50"/>
      <c r="D15" s="47">
        <v>2389459</v>
      </c>
      <c r="E15" s="48">
        <v>1457936</v>
      </c>
      <c r="G15" s="43"/>
      <c r="H15" s="43"/>
      <c r="I15" s="89" t="s">
        <v>19</v>
      </c>
      <c r="J15" s="89"/>
      <c r="K15" s="44"/>
      <c r="L15" s="47">
        <v>347</v>
      </c>
      <c r="M15" s="48">
        <v>793932</v>
      </c>
    </row>
    <row r="16" spans="1:13" s="2" customFormat="1" ht="17.25" customHeight="1">
      <c r="A16" s="43"/>
      <c r="B16" s="19" t="s">
        <v>20</v>
      </c>
      <c r="C16" s="44"/>
      <c r="D16" s="47">
        <v>180597</v>
      </c>
      <c r="E16" s="48">
        <v>99328</v>
      </c>
      <c r="G16" s="43"/>
      <c r="H16" s="89" t="s">
        <v>21</v>
      </c>
      <c r="I16" s="89"/>
      <c r="J16" s="89"/>
      <c r="K16" s="43"/>
      <c r="L16" s="47">
        <f>SUM(L17:L18)</f>
        <v>1006444</v>
      </c>
      <c r="M16" s="48">
        <f>SUM(M17:M18)</f>
        <v>1772131</v>
      </c>
    </row>
    <row r="17" spans="1:13" s="2" customFormat="1" ht="17.25" customHeight="1">
      <c r="A17" s="43"/>
      <c r="B17" s="19" t="s">
        <v>22</v>
      </c>
      <c r="C17" s="44"/>
      <c r="D17" s="47">
        <v>235918</v>
      </c>
      <c r="E17" s="48">
        <v>230725</v>
      </c>
      <c r="G17" s="43"/>
      <c r="I17" s="89" t="s">
        <v>18</v>
      </c>
      <c r="J17" s="89"/>
      <c r="K17" s="43"/>
      <c r="L17" s="47">
        <v>717587</v>
      </c>
      <c r="M17" s="48">
        <v>1366110</v>
      </c>
    </row>
    <row r="18" spans="1:13" s="2" customFormat="1" ht="17.25" customHeight="1">
      <c r="A18" s="43"/>
      <c r="B18" s="19" t="s">
        <v>23</v>
      </c>
      <c r="C18" s="44"/>
      <c r="D18" s="47">
        <v>318214</v>
      </c>
      <c r="E18" s="48">
        <v>309726</v>
      </c>
      <c r="G18" s="43"/>
      <c r="H18" s="43"/>
      <c r="I18" s="89" t="s">
        <v>19</v>
      </c>
      <c r="J18" s="89"/>
      <c r="K18" s="43"/>
      <c r="L18" s="47">
        <v>288857</v>
      </c>
      <c r="M18" s="48">
        <v>406021</v>
      </c>
    </row>
    <row r="19" spans="1:13" s="2" customFormat="1" ht="17.25" customHeight="1">
      <c r="A19" s="43"/>
      <c r="B19" s="19" t="s">
        <v>24</v>
      </c>
      <c r="C19" s="44"/>
      <c r="D19" s="47">
        <v>76810</v>
      </c>
      <c r="E19" s="48">
        <v>52310</v>
      </c>
      <c r="G19" s="43"/>
      <c r="H19" s="89" t="s">
        <v>25</v>
      </c>
      <c r="I19" s="89"/>
      <c r="J19" s="43"/>
      <c r="K19" s="43"/>
      <c r="L19" s="47">
        <f>SUM(L20:L21)</f>
        <v>334509</v>
      </c>
      <c r="M19" s="48">
        <f>SUM(M20:M21)</f>
        <v>3095929</v>
      </c>
    </row>
    <row r="20" spans="1:13" s="2" customFormat="1" ht="17.25" customHeight="1">
      <c r="A20" s="43"/>
      <c r="B20" s="19" t="s">
        <v>26</v>
      </c>
      <c r="C20" s="44"/>
      <c r="D20" s="47">
        <v>232398</v>
      </c>
      <c r="E20" s="48">
        <v>232398</v>
      </c>
      <c r="G20" s="43"/>
      <c r="I20" s="89" t="s">
        <v>18</v>
      </c>
      <c r="J20" s="89"/>
      <c r="K20" s="43"/>
      <c r="L20" s="47">
        <v>334509</v>
      </c>
      <c r="M20" s="48">
        <v>2585171</v>
      </c>
    </row>
    <row r="21" spans="1:13" s="2" customFormat="1" ht="17.25" customHeight="1">
      <c r="A21" s="43"/>
      <c r="B21" s="19" t="s">
        <v>27</v>
      </c>
      <c r="C21" s="44"/>
      <c r="D21" s="47">
        <v>236605</v>
      </c>
      <c r="E21" s="48">
        <v>13225</v>
      </c>
      <c r="G21" s="43"/>
      <c r="I21" s="89" t="s">
        <v>19</v>
      </c>
      <c r="J21" s="89"/>
      <c r="K21" s="43"/>
      <c r="L21" s="47">
        <v>0</v>
      </c>
      <c r="M21" s="48">
        <v>510758</v>
      </c>
    </row>
    <row r="22" spans="1:13" s="2" customFormat="1" ht="17.25" customHeight="1">
      <c r="A22" s="43"/>
      <c r="B22" s="19" t="s">
        <v>28</v>
      </c>
      <c r="C22" s="50"/>
      <c r="D22" s="47">
        <v>172077</v>
      </c>
      <c r="E22" s="48">
        <v>56149</v>
      </c>
      <c r="G22" s="43"/>
      <c r="H22" s="89" t="s">
        <v>29</v>
      </c>
      <c r="I22" s="89"/>
      <c r="J22" s="43"/>
      <c r="K22" s="43"/>
      <c r="L22" s="47">
        <f>SUM(L23:L24)</f>
        <v>15938310</v>
      </c>
      <c r="M22" s="48">
        <f>SUM(M23:M24)</f>
        <v>16060357</v>
      </c>
    </row>
    <row r="23" spans="1:13" s="2" customFormat="1" ht="17.25" customHeight="1">
      <c r="A23" s="43"/>
      <c r="B23" s="19" t="s">
        <v>30</v>
      </c>
      <c r="C23" s="44"/>
      <c r="D23" s="47">
        <v>1828449</v>
      </c>
      <c r="E23" s="48">
        <v>1403547</v>
      </c>
      <c r="G23" s="43"/>
      <c r="I23" s="89" t="s">
        <v>18</v>
      </c>
      <c r="J23" s="89"/>
      <c r="K23" s="43"/>
      <c r="L23" s="47">
        <v>14884643</v>
      </c>
      <c r="M23" s="48">
        <v>14549922</v>
      </c>
    </row>
    <row r="24" spans="1:13" s="2" customFormat="1" ht="17.25" customHeight="1">
      <c r="A24" s="43"/>
      <c r="B24" s="19" t="s">
        <v>31</v>
      </c>
      <c r="C24" s="44"/>
      <c r="D24" s="47">
        <v>232575</v>
      </c>
      <c r="E24" s="48">
        <v>223791</v>
      </c>
      <c r="G24" s="43"/>
      <c r="I24" s="89" t="s">
        <v>19</v>
      </c>
      <c r="J24" s="89"/>
      <c r="K24" s="43"/>
      <c r="L24" s="47">
        <v>1053667</v>
      </c>
      <c r="M24" s="48">
        <v>1510435</v>
      </c>
    </row>
    <row r="25" spans="1:13" s="2" customFormat="1" ht="17.25" customHeight="1">
      <c r="A25" s="43"/>
      <c r="B25" s="19" t="s">
        <v>32</v>
      </c>
      <c r="C25" s="43"/>
      <c r="D25" s="47">
        <v>242859</v>
      </c>
      <c r="E25" s="48">
        <v>141922</v>
      </c>
      <c r="G25" s="43"/>
      <c r="K25" s="43"/>
      <c r="L25" s="47"/>
      <c r="M25" s="48"/>
    </row>
    <row r="26" spans="1:13" s="2" customFormat="1" ht="6.75" customHeight="1">
      <c r="A26" s="43"/>
      <c r="B26" s="19"/>
      <c r="C26" s="43"/>
      <c r="D26" s="47"/>
      <c r="E26" s="48"/>
      <c r="G26" s="43"/>
      <c r="K26" s="43"/>
      <c r="L26" s="47"/>
      <c r="M26" s="48"/>
    </row>
    <row r="27" spans="1:13" s="2" customFormat="1" ht="17.25" customHeight="1">
      <c r="A27" s="32" t="s">
        <v>8</v>
      </c>
      <c r="B27" s="33"/>
      <c r="C27" s="34"/>
      <c r="D27" s="35">
        <v>11117987</v>
      </c>
      <c r="E27" s="36">
        <v>9636246</v>
      </c>
      <c r="G27" s="32" t="s">
        <v>8</v>
      </c>
      <c r="I27" s="33"/>
      <c r="K27" s="44"/>
      <c r="L27" s="42">
        <v>18865409</v>
      </c>
      <c r="M27" s="40">
        <v>20601992</v>
      </c>
    </row>
    <row r="28" spans="1:13" s="2" customFormat="1" ht="6" customHeight="1" thickBot="1">
      <c r="A28" s="51"/>
      <c r="B28" s="52"/>
      <c r="C28" s="53"/>
      <c r="D28" s="54"/>
      <c r="E28" s="55"/>
      <c r="G28" s="51"/>
      <c r="H28" s="51"/>
      <c r="I28" s="52"/>
      <c r="J28" s="52"/>
      <c r="K28" s="51"/>
      <c r="L28" s="56"/>
      <c r="M28" s="57"/>
    </row>
    <row r="29" spans="1:13" s="2" customFormat="1" ht="14.25" thickTop="1">
      <c r="A29" s="43"/>
      <c r="B29" s="19"/>
      <c r="C29" s="43"/>
      <c r="D29" s="48"/>
      <c r="E29" s="48"/>
      <c r="L29" s="4"/>
      <c r="M29" s="4"/>
    </row>
  </sheetData>
  <mergeCells count="21">
    <mergeCell ref="H19:I19"/>
    <mergeCell ref="D6:E6"/>
    <mergeCell ref="H13:I13"/>
    <mergeCell ref="I24:J24"/>
    <mergeCell ref="H16:J16"/>
    <mergeCell ref="I14:J14"/>
    <mergeCell ref="I20:J20"/>
    <mergeCell ref="H22:I22"/>
    <mergeCell ref="I21:J21"/>
    <mergeCell ref="I23:J23"/>
    <mergeCell ref="A3:E3"/>
    <mergeCell ref="G3:M3"/>
    <mergeCell ref="C5:E5"/>
    <mergeCell ref="G6:K7"/>
    <mergeCell ref="I4:M4"/>
    <mergeCell ref="G5:M5"/>
    <mergeCell ref="L6:M6"/>
    <mergeCell ref="A6:C7"/>
    <mergeCell ref="I17:J17"/>
    <mergeCell ref="I15:J15"/>
    <mergeCell ref="I18:J18"/>
  </mergeCells>
  <printOptions/>
  <pageMargins left="0.35" right="0.12" top="0.79" bottom="0" header="5.78" footer="0.5118110236220472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tottorikencho</cp:lastModifiedBy>
  <cp:lastPrinted>2005-11-28T01:47:43Z</cp:lastPrinted>
  <dcterms:created xsi:type="dcterms:W3CDTF">2005-10-17T07:48:08Z</dcterms:created>
  <dcterms:modified xsi:type="dcterms:W3CDTF">2006-12-28T05:02:57Z</dcterms:modified>
  <cp:category/>
  <cp:version/>
  <cp:contentType/>
  <cp:contentStatus/>
</cp:coreProperties>
</file>