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<sst xmlns="http://schemas.openxmlformats.org/spreadsheetml/2006/main" count="221" uniqueCount="111">
  <si>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</si>
  <si>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</si>
  <si>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</si>
  <si>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</si>
  <si>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</si>
  <si>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</si>
  <si>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</si>
  <si>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</si>
  <si>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</si>
  <si>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</si>
  <si>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</si>
  <si>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</si>
  <si>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</si>
  <si>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</si>
  <si>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</si>
  <si>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</si>
  <si>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</si>
  <si>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</si>
  <si>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</si>
  <si>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</si>
  <si>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</si>
  <si>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</si>
  <si>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</si>
  <si>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</si>
  <si>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</si>
  <si>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</si>
  <si>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</si>
  <si>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</si>
  <si>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</si>
  <si>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</si>
  <si>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</si>
  <si>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</si>
  <si>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</si>
  <si>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</si>
  <si>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</si>
  <si>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</si>
  <si>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</si>
  <si>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</si>
  <si>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</si>
  <si>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</si>
  <si>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</si>
  <si>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</si>
  <si>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</si>
  <si>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</si>
  <si>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</si>
  <si>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</si>
  <si>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</si>
  <si>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</si>
  <si>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</si>
  <si>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</si>
  <si>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</si>
  <si>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</si>
  <si>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</si>
  <si>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</si>
  <si>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</si>
  <si>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</si>
  <si>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</si>
  <si>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</si>
  <si>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</si>
  <si>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</si>
  <si>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</si>
  <si>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</si>
  <si>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</si>
  <si>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</si>
  <si>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</si>
  <si>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</si>
  <si>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</si>
  <si>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</si>
  <si>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</si>
  <si>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</si>
  <si>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</si>
  <si>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</si>
  <si>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</si>
  <si>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</si>
  <si>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</si>
  <si>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</si>
  <si>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</si>
  <si>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</si>
  <si>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</si>
  <si>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</si>
  <si>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</si>
  <si>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</si>
  <si>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</si>
  <si>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</si>
  <si>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</si>
  <si>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</si>
  <si>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</si>
  <si>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</si>
  <si>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</si>
  <si>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</si>
  <si>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</si>
  <si>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</si>
  <si>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</si>
  <si>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</si>
  <si>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</si>
  <si>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</si>
  <si>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</si>
  <si>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</si>
  <si>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</si>
  <si>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</si>
  <si>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</si>
  <si>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</si>
  <si>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</si>
  <si>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</si>
  <si>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</si>
  <si>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</si>
  <si>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</si>
  <si>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</si>
  <si>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平成９年度に事業を開始した比較的新しい施設・設備であるため、現状では目立った老朽は報告されていないが、機器更新の時期が間もなく到来するため、必要性・緊急性を検討した対応が必要。</t>
    <rPh sb="0" eb="2">
      <t>ヘイセイ</t>
    </rPh>
    <rPh sb="3" eb="5">
      <t>ネンド</t>
    </rPh>
    <rPh sb="6" eb="8">
      <t>ジギョウ</t>
    </rPh>
    <rPh sb="9" eb="11">
      <t>カイシ</t>
    </rPh>
    <rPh sb="13" eb="16">
      <t>ヒカクテキ</t>
    </rPh>
    <rPh sb="16" eb="17">
      <t>アタラ</t>
    </rPh>
    <rPh sb="19" eb="21">
      <t>シセツ</t>
    </rPh>
    <rPh sb="22" eb="24">
      <t>セツビ</t>
    </rPh>
    <rPh sb="30" eb="32">
      <t>ゲンジョウ</t>
    </rPh>
    <rPh sb="34" eb="36">
      <t>メダ</t>
    </rPh>
    <rPh sb="38" eb="40">
      <t>ロウキュウ</t>
    </rPh>
    <rPh sb="41" eb="43">
      <t>ホウコク</t>
    </rPh>
    <rPh sb="51" eb="53">
      <t>キキ</t>
    </rPh>
    <rPh sb="53" eb="55">
      <t>コウシン</t>
    </rPh>
    <rPh sb="56" eb="58">
      <t>ジキ</t>
    </rPh>
    <rPh sb="59" eb="60">
      <t>マ</t>
    </rPh>
    <rPh sb="63" eb="65">
      <t>トウライ</t>
    </rPh>
    <rPh sb="70" eb="73">
      <t>ヒツヨウセイ</t>
    </rPh>
    <rPh sb="74" eb="77">
      <t>キンキュウセイ</t>
    </rPh>
    <rPh sb="78" eb="80">
      <t>ケントウ</t>
    </rPh>
    <rPh sb="82" eb="84">
      <t>タイオウ</t>
    </rPh>
    <rPh sb="85" eb="87">
      <t>ヒツヨウ</t>
    </rPh>
    <phoneticPr fontId="4"/>
  </si>
  <si>
    <t>施設使用料の減は避けられない状況であるため、収益的収支比率・経費回収率を維持するのは困難である。
また、平成初期に整備した管渠の耐用年数が２０年後には到来する。事業の必要性、緊急性の検討と併せて更新事業財源確保策としての使用料の検討も必要である。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2">
      <t>シセツ</t>
    </rPh>
    <rPh sb="52" eb="54">
      <t>ヘイセイ</t>
    </rPh>
    <rPh sb="54" eb="56">
      <t>ショキ</t>
    </rPh>
    <rPh sb="57" eb="59">
      <t>セイビ</t>
    </rPh>
    <rPh sb="71" eb="72">
      <t>ネン</t>
    </rPh>
    <rPh sb="72" eb="73">
      <t>ゴ</t>
    </rPh>
    <rPh sb="75" eb="77">
      <t>トウライ</t>
    </rPh>
    <rPh sb="80" eb="82">
      <t>ジギョウ</t>
    </rPh>
    <rPh sb="83" eb="86">
      <t>ヒツヨウセイ</t>
    </rPh>
    <rPh sb="87" eb="90">
      <t>キンキュウセイ</t>
    </rPh>
    <rPh sb="91" eb="93">
      <t>ケントウ</t>
    </rPh>
    <rPh sb="94" eb="95">
      <t>アワ</t>
    </rPh>
    <rPh sb="97" eb="99">
      <t>コウシン</t>
    </rPh>
    <rPh sb="99" eb="101">
      <t>ジギョウ</t>
    </rPh>
    <rPh sb="101" eb="103">
      <t>ザイゲン</t>
    </rPh>
    <rPh sb="103" eb="105">
      <t>カクホ</t>
    </rPh>
    <rPh sb="105" eb="106">
      <t>サク</t>
    </rPh>
    <rPh sb="110" eb="113">
      <t>シヨウリョウ</t>
    </rPh>
    <rPh sb="114" eb="116">
      <t>ケントウ</t>
    </rPh>
    <rPh sb="117" eb="119">
      <t>ヒツヨウ</t>
    </rPh>
    <phoneticPr fontId="4"/>
  </si>
  <si>
    <t xml:space="preserve">【企業債】
整備事業は終了しているため、新規布設のための大規模な借入は予定していない。2027年頃をピークに起債元利償還金が減少していく見込み。
【水洗化率・収益的収支比率】
小人数を対象とした集落排水事業であり、水洗化率もほぼ100％であるため、人口の増減がそのまま使用料収入の増減となる。人口減の問題はこの地区においても例外ではないため、使用料収入の確保は困難になると思われる。
【汚水処理原価・経費回収】
汚水処理原価を構成する費用のうち、起債元利償還額は数年間は同水準で推移する。また、汚水維持管理費は修繕費や光熱水費などの必要経費であり、事業規模的に削減幅はほとんどないため、汚水処理費用の低減は困難である。
今後、人口減に伴う使用料収入の減が見込まれるため、現状の経費回収率を維持することは困難となる。
</t>
    <rPh sb="6" eb="8">
      <t>セイビ</t>
    </rPh>
    <rPh sb="8" eb="10">
      <t>ジギョウ</t>
    </rPh>
    <rPh sb="11" eb="13">
      <t>シュウリョウ</t>
    </rPh>
    <rPh sb="20" eb="22">
      <t>シンキ</t>
    </rPh>
    <rPh sb="22" eb="24">
      <t>フセツ</t>
    </rPh>
    <rPh sb="28" eb="31">
      <t>ダイキボ</t>
    </rPh>
    <rPh sb="32" eb="34">
      <t>カリイレ</t>
    </rPh>
    <rPh sb="35" eb="37">
      <t>ヨテイ</t>
    </rPh>
    <rPh sb="47" eb="48">
      <t>ネン</t>
    </rPh>
    <rPh sb="48" eb="49">
      <t>ゴロ</t>
    </rPh>
    <rPh sb="54" eb="56">
      <t>キサイ</t>
    </rPh>
    <rPh sb="56" eb="58">
      <t>ガンリ</t>
    </rPh>
    <rPh sb="58" eb="61">
      <t>ショウカンキン</t>
    </rPh>
    <rPh sb="62" eb="64">
      <t>ゲンショウ</t>
    </rPh>
    <rPh sb="68" eb="70">
      <t>ミコ</t>
    </rPh>
    <rPh sb="89" eb="90">
      <t>ショウ</t>
    </rPh>
    <rPh sb="90" eb="92">
      <t>ニンズウ</t>
    </rPh>
    <rPh sb="93" eb="95">
      <t>タイショウ</t>
    </rPh>
    <rPh sb="98" eb="100">
      <t>シュウラク</t>
    </rPh>
    <rPh sb="100" eb="102">
      <t>ハイスイ</t>
    </rPh>
    <rPh sb="102" eb="104">
      <t>ジギョウ</t>
    </rPh>
    <rPh sb="108" eb="111">
      <t>スイセンカ</t>
    </rPh>
    <rPh sb="111" eb="112">
      <t>リツ</t>
    </rPh>
    <rPh sb="125" eb="127">
      <t>ジンコウ</t>
    </rPh>
    <rPh sb="128" eb="130">
      <t>ゾウゲン</t>
    </rPh>
    <rPh sb="135" eb="138">
      <t>シヨウリョウ</t>
    </rPh>
    <rPh sb="138" eb="140">
      <t>シュウニュウ</t>
    </rPh>
    <rPh sb="141" eb="143">
      <t>ゾウゲン</t>
    </rPh>
    <rPh sb="147" eb="149">
      <t>ジンコウ</t>
    </rPh>
    <rPh sb="149" eb="150">
      <t>ゲン</t>
    </rPh>
    <rPh sb="151" eb="153">
      <t>モンダイ</t>
    </rPh>
    <rPh sb="156" eb="158">
      <t>チク</t>
    </rPh>
    <rPh sb="163" eb="165">
      <t>レイガイ</t>
    </rPh>
    <rPh sb="172" eb="175">
      <t>シヨウリョウ</t>
    </rPh>
    <rPh sb="175" eb="177">
      <t>シュウニュウ</t>
    </rPh>
    <rPh sb="178" eb="180">
      <t>カクホ</t>
    </rPh>
    <rPh sb="181" eb="183">
      <t>コンナン</t>
    </rPh>
    <rPh sb="187" eb="188">
      <t>オモ</t>
    </rPh>
    <rPh sb="195" eb="197">
      <t>オスイ</t>
    </rPh>
    <rPh sb="197" eb="199">
      <t>ショリ</t>
    </rPh>
    <rPh sb="199" eb="201">
      <t>ゲンカ</t>
    </rPh>
    <rPh sb="202" eb="204">
      <t>ケイヒ</t>
    </rPh>
    <rPh sb="204" eb="206">
      <t>カイシュウ</t>
    </rPh>
    <rPh sb="208" eb="210">
      <t>オスイ</t>
    </rPh>
    <rPh sb="210" eb="212">
      <t>ショリ</t>
    </rPh>
    <rPh sb="212" eb="214">
      <t>ゲンカ</t>
    </rPh>
    <rPh sb="215" eb="217">
      <t>コウセイ</t>
    </rPh>
    <rPh sb="219" eb="221">
      <t>ヒヨウ</t>
    </rPh>
    <rPh sb="225" eb="227">
      <t>キサイ</t>
    </rPh>
    <rPh sb="227" eb="229">
      <t>ガンリ</t>
    </rPh>
    <rPh sb="229" eb="231">
      <t>ショウカン</t>
    </rPh>
    <rPh sb="231" eb="232">
      <t>ガク</t>
    </rPh>
    <rPh sb="233" eb="236">
      <t>スウネンカン</t>
    </rPh>
    <rPh sb="237" eb="240">
      <t>ドウスイジュン</t>
    </rPh>
    <rPh sb="241" eb="243">
      <t>スイイ</t>
    </rPh>
    <rPh sb="276" eb="278">
      <t>ジギョウ</t>
    </rPh>
    <rPh sb="278" eb="281">
      <t>キボテキ</t>
    </rPh>
    <rPh sb="284" eb="285">
      <t>ハバ</t>
    </rPh>
    <rPh sb="302" eb="304">
      <t>テイゲン</t>
    </rPh>
    <rPh sb="305" eb="307">
      <t>コンナン</t>
    </rPh>
    <rPh sb="312" eb="314">
      <t>コンゴ</t>
    </rPh>
    <rPh sb="315" eb="318">
      <t>ジンコウゲン</t>
    </rPh>
    <rPh sb="319" eb="320">
      <t>トモナ</t>
    </rPh>
    <rPh sb="321" eb="324">
      <t>シヨウリョウ</t>
    </rPh>
    <rPh sb="324" eb="326">
      <t>シュウニュウ</t>
    </rPh>
    <rPh sb="327" eb="328">
      <t>ゲン</t>
    </rPh>
    <rPh sb="329" eb="331">
      <t>ミコ</t>
    </rPh>
    <rPh sb="337" eb="339">
      <t>ゲンジョウ</t>
    </rPh>
    <rPh sb="340" eb="342">
      <t>ケイヒ</t>
    </rPh>
    <rPh sb="342" eb="344">
      <t>カイシュウ</t>
    </rPh>
    <rPh sb="344" eb="345">
      <t>リツ</t>
    </rPh>
    <rPh sb="346" eb="348">
      <t>イジ</t>
    </rPh>
    <rPh sb="353" eb="355">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</si>
</sst>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58304"/>
        <c:axId val="1090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058304"/>
        <c:axId val="109097728"/>
      </c:lineChart>
      <c:dateAx>
        <c:axId val="109058304"/>
        <c:scaling>
          <c:orientation val="minMax"/>
        </c:scaling>
        <c:delete val="1"/>
        <c:axPos val="b"/>
        <c:numFmt formatCode="ge" sourceLinked="1"/>
        <c:majorTickMark val="none"/>
        <c:minorTickMark val="none"/>
        <c:tickLblPos val="none"/>
        <c:crossAx val="109097728"/>
        <c:crosses val="autoZero"/>
        <c:auto val="1"/>
        <c:lblOffset val="100"/>
        <c:baseTimeUnit val="years"/>
      </c:dateAx>
      <c:valAx>
        <c:axId val="1090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872128"/>
        <c:axId val="518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56.52</c:v>
                </c:pt>
              </c:numCache>
            </c:numRef>
          </c:val>
          <c:smooth val="0"/>
        </c:ser>
        <c:dLbls>
          <c:showLegendKey val="0"/>
          <c:showVal val="0"/>
          <c:showCatName val="0"/>
          <c:showSerName val="0"/>
          <c:showPercent val="0"/>
          <c:showBubbleSize val="0"/>
        </c:dLbls>
        <c:marker val="1"/>
        <c:smooth val="0"/>
        <c:axId val="51872128"/>
        <c:axId val="51874048"/>
      </c:lineChart>
      <c:dateAx>
        <c:axId val="51872128"/>
        <c:scaling>
          <c:orientation val="minMax"/>
        </c:scaling>
        <c:delete val="1"/>
        <c:axPos val="b"/>
        <c:numFmt formatCode="ge" sourceLinked="1"/>
        <c:majorTickMark val="none"/>
        <c:minorTickMark val="none"/>
        <c:tickLblPos val="none"/>
        <c:crossAx val="51874048"/>
        <c:crosses val="autoZero"/>
        <c:auto val="1"/>
        <c:lblOffset val="100"/>
        <c:baseTimeUnit val="years"/>
      </c:dateAx>
      <c:valAx>
        <c:axId val="518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96</c:v>
                </c:pt>
              </c:numCache>
            </c:numRef>
          </c:val>
        </c:ser>
        <c:dLbls>
          <c:showLegendKey val="0"/>
          <c:showVal val="0"/>
          <c:showCatName val="0"/>
          <c:showSerName val="0"/>
          <c:showPercent val="0"/>
          <c:showBubbleSize val="0"/>
        </c:dLbls>
        <c:gapWidth val="150"/>
        <c:axId val="51888128"/>
        <c:axId val="518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91.27</c:v>
                </c:pt>
              </c:numCache>
            </c:numRef>
          </c:val>
          <c:smooth val="0"/>
        </c:ser>
        <c:dLbls>
          <c:showLegendKey val="0"/>
          <c:showVal val="0"/>
          <c:showCatName val="0"/>
          <c:showSerName val="0"/>
          <c:showPercent val="0"/>
          <c:showBubbleSize val="0"/>
        </c:dLbls>
        <c:marker val="1"/>
        <c:smooth val="0"/>
        <c:axId val="51888128"/>
        <c:axId val="51890048"/>
      </c:lineChart>
      <c:dateAx>
        <c:axId val="51888128"/>
        <c:scaling>
          <c:orientation val="minMax"/>
        </c:scaling>
        <c:delete val="1"/>
        <c:axPos val="b"/>
        <c:numFmt formatCode="ge" sourceLinked="1"/>
        <c:majorTickMark val="none"/>
        <c:minorTickMark val="none"/>
        <c:tickLblPos val="none"/>
        <c:crossAx val="51890048"/>
        <c:crosses val="autoZero"/>
        <c:auto val="1"/>
        <c:lblOffset val="100"/>
        <c:baseTimeUnit val="years"/>
      </c:dateAx>
      <c:valAx>
        <c:axId val="518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632768"/>
        <c:axId val="316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32768"/>
        <c:axId val="31634944"/>
      </c:lineChart>
      <c:dateAx>
        <c:axId val="31632768"/>
        <c:scaling>
          <c:orientation val="minMax"/>
        </c:scaling>
        <c:delete val="1"/>
        <c:axPos val="b"/>
        <c:numFmt formatCode="ge" sourceLinked="1"/>
        <c:majorTickMark val="none"/>
        <c:minorTickMark val="none"/>
        <c:tickLblPos val="none"/>
        <c:crossAx val="31634944"/>
        <c:crosses val="autoZero"/>
        <c:auto val="1"/>
        <c:lblOffset val="100"/>
        <c:baseTimeUnit val="years"/>
      </c:dateAx>
      <c:valAx>
        <c:axId val="316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44672"/>
        <c:axId val="321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44672"/>
        <c:axId val="32113792"/>
      </c:lineChart>
      <c:dateAx>
        <c:axId val="31644672"/>
        <c:scaling>
          <c:orientation val="minMax"/>
        </c:scaling>
        <c:delete val="1"/>
        <c:axPos val="b"/>
        <c:numFmt formatCode="ge" sourceLinked="1"/>
        <c:majorTickMark val="none"/>
        <c:minorTickMark val="none"/>
        <c:tickLblPos val="none"/>
        <c:crossAx val="32113792"/>
        <c:crosses val="autoZero"/>
        <c:auto val="1"/>
        <c:lblOffset val="100"/>
        <c:baseTimeUnit val="years"/>
      </c:dateAx>
      <c:valAx>
        <c:axId val="321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35808"/>
        <c:axId val="32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35808"/>
        <c:axId val="32146176"/>
      </c:lineChart>
      <c:dateAx>
        <c:axId val="32135808"/>
        <c:scaling>
          <c:orientation val="minMax"/>
        </c:scaling>
        <c:delete val="1"/>
        <c:axPos val="b"/>
        <c:numFmt formatCode="ge" sourceLinked="1"/>
        <c:majorTickMark val="none"/>
        <c:minorTickMark val="none"/>
        <c:tickLblPos val="none"/>
        <c:crossAx val="32146176"/>
        <c:crosses val="autoZero"/>
        <c:auto val="1"/>
        <c:lblOffset val="100"/>
        <c:baseTimeUnit val="years"/>
      </c:dateAx>
      <c:valAx>
        <c:axId val="321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60000"/>
        <c:axId val="32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60000"/>
        <c:axId val="32182656"/>
      </c:lineChart>
      <c:dateAx>
        <c:axId val="32160000"/>
        <c:scaling>
          <c:orientation val="minMax"/>
        </c:scaling>
        <c:delete val="1"/>
        <c:axPos val="b"/>
        <c:numFmt formatCode="ge" sourceLinked="1"/>
        <c:majorTickMark val="none"/>
        <c:minorTickMark val="none"/>
        <c:tickLblPos val="none"/>
        <c:crossAx val="32182656"/>
        <c:crosses val="autoZero"/>
        <c:auto val="1"/>
        <c:lblOffset val="100"/>
        <c:baseTimeUnit val="years"/>
      </c:dateAx>
      <c:valAx>
        <c:axId val="32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00960"/>
        <c:axId val="32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00960"/>
        <c:axId val="32203136"/>
      </c:lineChart>
      <c:dateAx>
        <c:axId val="32200960"/>
        <c:scaling>
          <c:orientation val="minMax"/>
        </c:scaling>
        <c:delete val="1"/>
        <c:axPos val="b"/>
        <c:numFmt formatCode="ge" sourceLinked="1"/>
        <c:majorTickMark val="none"/>
        <c:minorTickMark val="none"/>
        <c:tickLblPos val="none"/>
        <c:crossAx val="32203136"/>
        <c:crosses val="autoZero"/>
        <c:auto val="1"/>
        <c:lblOffset val="100"/>
        <c:baseTimeUnit val="years"/>
      </c:dateAx>
      <c:valAx>
        <c:axId val="32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225152"/>
        <c:axId val="322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1239.21</c:v>
                </c:pt>
              </c:numCache>
            </c:numRef>
          </c:val>
          <c:smooth val="0"/>
        </c:ser>
        <c:dLbls>
          <c:showLegendKey val="0"/>
          <c:showVal val="0"/>
          <c:showCatName val="0"/>
          <c:showSerName val="0"/>
          <c:showPercent val="0"/>
          <c:showBubbleSize val="0"/>
        </c:dLbls>
        <c:marker val="1"/>
        <c:smooth val="0"/>
        <c:axId val="32225152"/>
        <c:axId val="32231424"/>
      </c:lineChart>
      <c:dateAx>
        <c:axId val="32225152"/>
        <c:scaling>
          <c:orientation val="minMax"/>
        </c:scaling>
        <c:delete val="1"/>
        <c:axPos val="b"/>
        <c:numFmt formatCode="ge" sourceLinked="1"/>
        <c:majorTickMark val="none"/>
        <c:minorTickMark val="none"/>
        <c:tickLblPos val="none"/>
        <c:crossAx val="32231424"/>
        <c:crosses val="autoZero"/>
        <c:auto val="1"/>
        <c:lblOffset val="100"/>
        <c:baseTimeUnit val="years"/>
      </c:dateAx>
      <c:valAx>
        <c:axId val="322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41.69</c:v>
                </c:pt>
                <c:pt idx="1">
                  <c:v>34.729999999999997</c:v>
                </c:pt>
                <c:pt idx="2">
                  <c:v>52.9</c:v>
                </c:pt>
                <c:pt idx="3">
                  <c:v>29.57</c:v>
                </c:pt>
                <c:pt idx="4">
                  <c:v>37.58</c:v>
                </c:pt>
              </c:numCache>
            </c:numRef>
          </c:val>
        </c:ser>
        <c:dLbls>
          <c:showLegendKey val="0"/>
          <c:showVal val="0"/>
          <c:showCatName val="0"/>
          <c:showSerName val="0"/>
          <c:showPercent val="0"/>
          <c:showBubbleSize val="0"/>
        </c:dLbls>
        <c:gapWidth val="150"/>
        <c:axId val="43779200"/>
        <c:axId val="437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38.14</c:v>
                </c:pt>
              </c:numCache>
            </c:numRef>
          </c:val>
          <c:smooth val="0"/>
        </c:ser>
        <c:dLbls>
          <c:showLegendKey val="0"/>
          <c:showVal val="0"/>
          <c:showCatName val="0"/>
          <c:showSerName val="0"/>
          <c:showPercent val="0"/>
          <c:showBubbleSize val="0"/>
        </c:dLbls>
        <c:marker val="1"/>
        <c:smooth val="0"/>
        <c:axId val="43779200"/>
        <c:axId val="43781120"/>
      </c:lineChart>
      <c:dateAx>
        <c:axId val="43779200"/>
        <c:scaling>
          <c:orientation val="minMax"/>
        </c:scaling>
        <c:delete val="1"/>
        <c:axPos val="b"/>
        <c:numFmt formatCode="ge" sourceLinked="1"/>
        <c:majorTickMark val="none"/>
        <c:minorTickMark val="none"/>
        <c:tickLblPos val="none"/>
        <c:crossAx val="43781120"/>
        <c:crosses val="autoZero"/>
        <c:auto val="1"/>
        <c:lblOffset val="100"/>
        <c:baseTimeUnit val="years"/>
      </c:dateAx>
      <c:valAx>
        <c:axId val="437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387.88</c:v>
                </c:pt>
                <c:pt idx="1">
                  <c:v>416.15</c:v>
                </c:pt>
                <c:pt idx="2">
                  <c:v>378.79</c:v>
                </c:pt>
                <c:pt idx="3">
                  <c:v>591.07000000000005</c:v>
                </c:pt>
                <c:pt idx="4">
                  <c:v>476.94</c:v>
                </c:pt>
              </c:numCache>
            </c:numRef>
          </c:val>
        </c:ser>
        <c:dLbls>
          <c:showLegendKey val="0"/>
          <c:showVal val="0"/>
          <c:showCatName val="0"/>
          <c:showSerName val="0"/>
          <c:showPercent val="0"/>
          <c:showBubbleSize val="0"/>
        </c:dLbls>
        <c:gapWidth val="150"/>
        <c:axId val="51843840"/>
        <c:axId val="51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471.79</c:v>
                </c:pt>
              </c:numCache>
            </c:numRef>
          </c:val>
          <c:smooth val="0"/>
        </c:ser>
        <c:dLbls>
          <c:showLegendKey val="0"/>
          <c:showVal val="0"/>
          <c:showCatName val="0"/>
          <c:showSerName val="0"/>
          <c:showPercent val="0"/>
          <c:showBubbleSize val="0"/>
        </c:dLbls>
        <c:marker val="1"/>
        <c:smooth val="0"/>
        <c:axId val="51843840"/>
        <c:axId val="51845760"/>
      </c:lineChart>
      <c:dateAx>
        <c:axId val="51843840"/>
        <c:scaling>
          <c:orientation val="minMax"/>
        </c:scaling>
        <c:delete val="1"/>
        <c:axPos val="b"/>
        <c:numFmt formatCode="ge" sourceLinked="1"/>
        <c:majorTickMark val="none"/>
        <c:minorTickMark val="none"/>
        <c:tickLblPos val="none"/>
        <c:crossAx val="51845760"/>
        <c:crosses val="autoZero"/>
        <c:auto val="1"/>
        <c:lblOffset val="100"/>
        <c:baseTimeUnit val="years"/>
      </c:dateAx>
      <c:valAx>
        <c:axId val="51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A7" zoomScale="60" zoomScaleNormal="90" workbookViewId="0">
      <selection activeCell="CH24" sqref="CH2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G2</v>
      </c>
      <c r="X8" s="46"/>
      <c r="Y8" s="46"/>
      <c r="Z8" s="46"/>
      <c r="AA8" s="46"/>
      <c r="AB8" s="46"/>
      <c r="AC8" s="46"/>
      <c r="AD8" s="3"/>
      <c r="AE8" s="3"/>
      <c r="AF8" s="3"/>
      <c r="AG8" s="3"/>
      <c r="AH8" s="3"/>
      <c r="AI8" s="3"/>
      <c r="AJ8" s="3"/>
      <c r="AK8" s="3"/>
      <c r="AL8" s="47">
        <f>データ!R6</f>
        <v>49277</v>
      </c>
      <c r="AM8" s="47"/>
      <c r="AN8" s="47"/>
      <c r="AO8" s="47"/>
      <c r="AP8" s="47"/>
      <c r="AQ8" s="47"/>
      <c r="AR8" s="47"/>
      <c r="AS8" s="47"/>
      <c r="AT8" s="43">
        <f>データ!S6</f>
        <v>272.06</v>
      </c>
      <c r="AU8" s="43"/>
      <c r="AV8" s="43"/>
      <c r="AW8" s="43"/>
      <c r="AX8" s="43"/>
      <c r="AY8" s="43"/>
      <c r="AZ8" s="43"/>
      <c r="BA8" s="43"/>
      <c r="BB8" s="43">
        <f>データ!T6</f>
        <v>181.13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0.05</v>
      </c>
      <c r="Q10" s="43"/>
      <c r="R10" s="43"/>
      <c r="S10" s="43"/>
      <c r="T10" s="43"/>
      <c r="U10" s="43"/>
      <c r="V10" s="43"/>
      <c r="W10" s="43">
        <f>データ!P6</f>
        <v>100</v>
      </c>
      <c r="X10" s="43"/>
      <c r="Y10" s="43"/>
      <c r="Z10" s="43"/>
      <c r="AA10" s="43"/>
      <c r="AB10" s="43"/>
      <c r="AC10" s="43"/>
      <c r="AD10" s="47">
        <f>データ!Q6</f>
        <v>3164</v>
      </c>
      <c r="AE10" s="47"/>
      <c r="AF10" s="47"/>
      <c r="AG10" s="47"/>
      <c r="AH10" s="47"/>
      <c r="AI10" s="47"/>
      <c r="AJ10" s="47"/>
      <c r="AK10" s="2"/>
      <c r="AL10" s="47">
        <f>データ!U6</f>
        <v>25</v>
      </c>
      <c r="AM10" s="47"/>
      <c r="AN10" s="47"/>
      <c r="AO10" s="47"/>
      <c r="AP10" s="47"/>
      <c r="AQ10" s="47"/>
      <c r="AR10" s="47"/>
      <c r="AS10" s="47"/>
      <c r="AT10" s="43">
        <f>データ!V6</f>
        <v>0.01</v>
      </c>
      <c r="AU10" s="43"/>
      <c r="AV10" s="43"/>
      <c r="AW10" s="43"/>
      <c r="AX10" s="43"/>
      <c r="AY10" s="43"/>
      <c r="AZ10" s="43"/>
      <c r="BA10" s="43"/>
      <c r="BB10" s="43">
        <f>データ!W6</f>
        <v>2500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7</v>
      </c>
      <c r="G6" s="31">
        <f t="shared" si="3"/>
        <v>0</v>
      </c>
      <c r="H6" s="31" t="str">
        <f t="shared" si="3"/>
        <v>鳥取県　倉吉市</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0.05</v>
      </c>
      <c r="P6" s="32">
        <f t="shared" si="3"/>
        <v>100</v>
      </c>
      <c r="Q6" s="32">
        <f t="shared" si="3"/>
        <v>3164</v>
      </c>
      <c r="R6" s="32">
        <f t="shared" si="3"/>
        <v>49277</v>
      </c>
      <c r="S6" s="32">
        <f t="shared" si="3"/>
        <v>272.06</v>
      </c>
      <c r="T6" s="32">
        <f t="shared" si="3"/>
        <v>181.13</v>
      </c>
      <c r="U6" s="32">
        <f t="shared" si="3"/>
        <v>25</v>
      </c>
      <c r="V6" s="32">
        <f t="shared" si="3"/>
        <v>0.01</v>
      </c>
      <c r="W6" s="32">
        <f t="shared" si="3"/>
        <v>2500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1876.89</v>
      </c>
      <c r="BK6" s="33">
        <f t="shared" si="7"/>
        <v>1775.02</v>
      </c>
      <c r="BL6" s="33">
        <f t="shared" si="7"/>
        <v>1844.55</v>
      </c>
      <c r="BM6" s="33">
        <f t="shared" si="7"/>
        <v>1364.98</v>
      </c>
      <c r="BN6" s="33">
        <f t="shared" si="7"/>
        <v>1239.21</v>
      </c>
      <c r="BO6" s="32" t="str">
        <f>IF(BO7="","",IF(BO7="-","【-】","【"&amp;SUBSTITUTE(TEXT(BO7,"#,##0.00"),"-","△")&amp;"】"))</f>
        <v>【1,201.71】</v>
      </c>
      <c r="BP6" s="33">
        <f>IF(BP7="",NA(),BP7)</f>
        <v>41.69</v>
      </c>
      <c r="BQ6" s="33">
        <f t="shared" ref="BQ6:BY6" si="8">IF(BQ7="",NA(),BQ7)</f>
        <v>34.729999999999997</v>
      </c>
      <c r="BR6" s="33">
        <f t="shared" si="8"/>
        <v>52.9</v>
      </c>
      <c r="BS6" s="33">
        <f t="shared" si="8"/>
        <v>29.57</v>
      </c>
      <c r="BT6" s="33">
        <f t="shared" si="8"/>
        <v>37.58</v>
      </c>
      <c r="BU6" s="33">
        <f t="shared" si="8"/>
        <v>26.66</v>
      </c>
      <c r="BV6" s="33">
        <f t="shared" si="8"/>
        <v>24.18</v>
      </c>
      <c r="BW6" s="33">
        <f t="shared" si="8"/>
        <v>22.93</v>
      </c>
      <c r="BX6" s="33">
        <f t="shared" si="8"/>
        <v>24.22</v>
      </c>
      <c r="BY6" s="33">
        <f t="shared" si="8"/>
        <v>38.14</v>
      </c>
      <c r="BZ6" s="32" t="str">
        <f>IF(BZ7="","",IF(BZ7="-","【-】","【"&amp;SUBSTITUTE(TEXT(BZ7,"#,##0.00"),"-","△")&amp;"】"))</f>
        <v>【27.50】</v>
      </c>
      <c r="CA6" s="33">
        <f>IF(CA7="",NA(),CA7)</f>
        <v>387.88</v>
      </c>
      <c r="CB6" s="33">
        <f t="shared" ref="CB6:CJ6" si="9">IF(CB7="",NA(),CB7)</f>
        <v>416.15</v>
      </c>
      <c r="CC6" s="33">
        <f t="shared" si="9"/>
        <v>378.79</v>
      </c>
      <c r="CD6" s="33">
        <f t="shared" si="9"/>
        <v>591.07000000000005</v>
      </c>
      <c r="CE6" s="33">
        <f t="shared" si="9"/>
        <v>476.94</v>
      </c>
      <c r="CF6" s="33">
        <f t="shared" si="9"/>
        <v>621.88</v>
      </c>
      <c r="CG6" s="33">
        <f t="shared" si="9"/>
        <v>688.75</v>
      </c>
      <c r="CH6" s="33">
        <f t="shared" si="9"/>
        <v>690.86</v>
      </c>
      <c r="CI6" s="33">
        <f t="shared" si="9"/>
        <v>634.67999999999995</v>
      </c>
      <c r="CJ6" s="33">
        <f t="shared" si="9"/>
        <v>471.79</v>
      </c>
      <c r="CK6" s="32" t="str">
        <f>IF(CK7="","",IF(CK7="-","【-】","【"&amp;SUBSTITUTE(TEXT(CK7,"#,##0.00"),"-","△")&amp;"】"))</f>
        <v>【638.17】</v>
      </c>
      <c r="CL6" s="32">
        <f>IF(CL7="",NA(),CL7)</f>
        <v>0</v>
      </c>
      <c r="CM6" s="32">
        <f t="shared" ref="CM6:CU6" si="10">IF(CM7="",NA(),CM7)</f>
        <v>0</v>
      </c>
      <c r="CN6" s="32">
        <f t="shared" si="10"/>
        <v>0</v>
      </c>
      <c r="CO6" s="32">
        <f t="shared" si="10"/>
        <v>0</v>
      </c>
      <c r="CP6" s="32">
        <f t="shared" si="10"/>
        <v>0</v>
      </c>
      <c r="CQ6" s="33">
        <f t="shared" si="10"/>
        <v>41.86</v>
      </c>
      <c r="CR6" s="33">
        <f t="shared" si="10"/>
        <v>44.28</v>
      </c>
      <c r="CS6" s="33">
        <f t="shared" si="10"/>
        <v>47.83</v>
      </c>
      <c r="CT6" s="33">
        <f t="shared" si="10"/>
        <v>43.91</v>
      </c>
      <c r="CU6" s="33">
        <f t="shared" si="10"/>
        <v>56.52</v>
      </c>
      <c r="CV6" s="32" t="str">
        <f>IF(CV7="","",IF(CV7="-","【-】","【"&amp;SUBSTITUTE(TEXT(CV7,"#,##0.00"),"-","△")&amp;"】"))</f>
        <v>【49.13】</v>
      </c>
      <c r="CW6" s="33">
        <f>IF(CW7="",NA(),CW7)</f>
        <v>100</v>
      </c>
      <c r="CX6" s="33">
        <f t="shared" ref="CX6:DF6" si="11">IF(CX7="",NA(),CX7)</f>
        <v>100</v>
      </c>
      <c r="CY6" s="33">
        <f t="shared" si="11"/>
        <v>100</v>
      </c>
      <c r="CZ6" s="33">
        <f t="shared" si="11"/>
        <v>100</v>
      </c>
      <c r="DA6" s="33">
        <f t="shared" si="11"/>
        <v>96</v>
      </c>
      <c r="DB6" s="33">
        <f t="shared" si="11"/>
        <v>84.45</v>
      </c>
      <c r="DC6" s="33">
        <f t="shared" si="11"/>
        <v>84.31</v>
      </c>
      <c r="DD6" s="33">
        <f t="shared" si="11"/>
        <v>84.46</v>
      </c>
      <c r="DE6" s="33">
        <f t="shared" si="11"/>
        <v>86.66</v>
      </c>
      <c r="DF6" s="33">
        <f t="shared" si="11"/>
        <v>91.27</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312037</v>
      </c>
      <c r="D7" s="35">
        <v>47</v>
      </c>
      <c r="E7" s="35">
        <v>17</v>
      </c>
      <c r="F7" s="35">
        <v>7</v>
      </c>
      <c r="G7" s="35">
        <v>0</v>
      </c>
      <c r="H7" s="35" t="s">
        <v>96</v>
      </c>
      <c r="I7" s="35" t="s">
        <v>97</v>
      </c>
      <c r="J7" s="35" t="s">
        <v>98</v>
      </c>
      <c r="K7" s="35" t="s">
        <v>99</v>
      </c>
      <c r="L7" s="35" t="s">
        <v>100</v>
      </c>
      <c r="M7" s="36" t="s">
        <v>101</v>
      </c>
      <c r="N7" s="36" t="s">
        <v>102</v>
      </c>
      <c r="O7" s="36">
        <v>0.05</v>
      </c>
      <c r="P7" s="36">
        <v>100</v>
      </c>
      <c r="Q7" s="36">
        <v>3164</v>
      </c>
      <c r="R7" s="36">
        <v>49277</v>
      </c>
      <c r="S7" s="36">
        <v>272.06</v>
      </c>
      <c r="T7" s="36">
        <v>181.13</v>
      </c>
      <c r="U7" s="36">
        <v>25</v>
      </c>
      <c r="V7" s="36">
        <v>0.01</v>
      </c>
      <c r="W7" s="36">
        <v>2500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1876.89</v>
      </c>
      <c r="BK7" s="36">
        <v>1775.02</v>
      </c>
      <c r="BL7" s="36">
        <v>1844.55</v>
      </c>
      <c r="BM7" s="36">
        <v>1364.98</v>
      </c>
      <c r="BN7" s="36">
        <v>1239.21</v>
      </c>
      <c r="BO7" s="36">
        <v>1201.71</v>
      </c>
      <c r="BP7" s="36">
        <v>41.69</v>
      </c>
      <c r="BQ7" s="36">
        <v>34.729999999999997</v>
      </c>
      <c r="BR7" s="36">
        <v>52.9</v>
      </c>
      <c r="BS7" s="36">
        <v>29.57</v>
      </c>
      <c r="BT7" s="36">
        <v>37.58</v>
      </c>
      <c r="BU7" s="36">
        <v>26.66</v>
      </c>
      <c r="BV7" s="36">
        <v>24.18</v>
      </c>
      <c r="BW7" s="36">
        <v>22.93</v>
      </c>
      <c r="BX7" s="36">
        <v>24.22</v>
      </c>
      <c r="BY7" s="36">
        <v>38.14</v>
      </c>
      <c r="BZ7" s="36">
        <v>27.5</v>
      </c>
      <c r="CA7" s="36">
        <v>387.88</v>
      </c>
      <c r="CB7" s="36">
        <v>416.15</v>
      </c>
      <c r="CC7" s="36">
        <v>378.79</v>
      </c>
      <c r="CD7" s="36">
        <v>591.07000000000005</v>
      </c>
      <c r="CE7" s="36">
        <v>476.94</v>
      </c>
      <c r="CF7" s="36">
        <v>621.88</v>
      </c>
      <c r="CG7" s="36">
        <v>688.75</v>
      </c>
      <c r="CH7" s="36">
        <v>690.86</v>
      </c>
      <c r="CI7" s="36">
        <v>634.67999999999995</v>
      </c>
      <c r="CJ7" s="36">
        <v>471.79</v>
      </c>
      <c r="CK7" s="36">
        <v>638.16999999999996</v>
      </c>
      <c r="CL7" s="36">
        <v>0</v>
      </c>
      <c r="CM7" s="36">
        <v>0</v>
      </c>
      <c r="CN7" s="36">
        <v>0</v>
      </c>
      <c r="CO7" s="36">
        <v>0</v>
      </c>
      <c r="CP7" s="36">
        <v>0</v>
      </c>
      <c r="CQ7" s="36">
        <v>41.86</v>
      </c>
      <c r="CR7" s="36">
        <v>44.28</v>
      </c>
      <c r="CS7" s="36">
        <v>47.83</v>
      </c>
      <c r="CT7" s="36">
        <v>43.91</v>
      </c>
      <c r="CU7" s="36">
        <v>56.52</v>
      </c>
      <c r="CV7" s="36">
        <v>49.13</v>
      </c>
      <c r="CW7" s="36">
        <v>100</v>
      </c>
      <c r="CX7" s="36">
        <v>100</v>
      </c>
      <c r="CY7" s="36">
        <v>100</v>
      </c>
      <c r="CZ7" s="36">
        <v>100</v>
      </c>
      <c r="DA7" s="36">
        <v>96</v>
      </c>
      <c r="DB7" s="36">
        <v>84.45</v>
      </c>
      <c r="DC7" s="36">
        <v>84.31</v>
      </c>
      <c r="DD7" s="36">
        <v>84.46</v>
      </c>
      <c r="DE7" s="36">
        <v>86.66</v>
      </c>
      <c r="DF7" s="36">
        <v>91.27</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2016-02-03T09:22:12Z</dcterms:created>
  <dcterms:modified xsi:type="dcterms:W3CDTF">2016-02-24T02:36:50Z</dcterms:modified>
  <cp:category/>
</cp:coreProperties>
</file>